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95" windowWidth="14355" windowHeight="7275" tabRatio="776"/>
  </bookViews>
  <sheets>
    <sheet name="Danarti 3(დაფინანსება)" sheetId="4" r:id="rId1"/>
  </sheets>
  <definedNames>
    <definedName name="_xlnm.Print_Area" localSheetId="0">'Danarti 3(დაფინანსება)'!$B$2:$T$193</definedName>
    <definedName name="_xlnm.Print_Titles" localSheetId="0">'Danarti 3(დაფინანსება)'!$4:$6</definedName>
  </definedNames>
  <calcPr calcId="145621"/>
</workbook>
</file>

<file path=xl/calcChain.xml><?xml version="1.0" encoding="utf-8"?>
<calcChain xmlns="http://schemas.openxmlformats.org/spreadsheetml/2006/main">
  <c r="N28" i="4" l="1"/>
  <c r="S59" i="4" l="1"/>
  <c r="Q58" i="4"/>
  <c r="M58" i="4"/>
  <c r="I58" i="4"/>
  <c r="E58" i="4"/>
  <c r="F187" i="4"/>
  <c r="J187" i="4"/>
  <c r="N187" i="4"/>
  <c r="R187" i="4"/>
  <c r="Q191" i="4"/>
  <c r="Q192" i="4"/>
  <c r="Q193" i="4"/>
  <c r="M191" i="4"/>
  <c r="M192" i="4"/>
  <c r="M193" i="4"/>
  <c r="I191" i="4"/>
  <c r="I192" i="4"/>
  <c r="I193" i="4"/>
  <c r="E191" i="4"/>
  <c r="E192" i="4"/>
  <c r="E193" i="4"/>
  <c r="F189" i="4"/>
  <c r="G189" i="4"/>
  <c r="G188" i="4" s="1"/>
  <c r="G187" i="4" s="1"/>
  <c r="H189" i="4"/>
  <c r="H188" i="4" s="1"/>
  <c r="H187" i="4" s="1"/>
  <c r="J189" i="4"/>
  <c r="K189" i="4"/>
  <c r="K188" i="4" s="1"/>
  <c r="K187" i="4" s="1"/>
  <c r="L189" i="4"/>
  <c r="L188" i="4" s="1"/>
  <c r="L187" i="4" s="1"/>
  <c r="N189" i="4"/>
  <c r="O189" i="4"/>
  <c r="O188" i="4" s="1"/>
  <c r="O187" i="4" s="1"/>
  <c r="P189" i="4"/>
  <c r="P188" i="4" s="1"/>
  <c r="P187" i="4" s="1"/>
  <c r="R189" i="4"/>
  <c r="S189" i="4"/>
  <c r="S188" i="4" s="1"/>
  <c r="S187" i="4" s="1"/>
  <c r="T189" i="4"/>
  <c r="T188" i="4" s="1"/>
  <c r="T187" i="4" s="1"/>
  <c r="F185" i="4"/>
  <c r="G185" i="4"/>
  <c r="H185" i="4"/>
  <c r="J185" i="4"/>
  <c r="K185" i="4"/>
  <c r="L185" i="4"/>
  <c r="N185" i="4"/>
  <c r="O185" i="4"/>
  <c r="P185" i="4"/>
  <c r="R185" i="4"/>
  <c r="S185" i="4"/>
  <c r="T185" i="4"/>
  <c r="F182" i="4"/>
  <c r="G182" i="4"/>
  <c r="H182" i="4"/>
  <c r="J182" i="4"/>
  <c r="K182" i="4"/>
  <c r="L182" i="4"/>
  <c r="N182" i="4"/>
  <c r="O182" i="4"/>
  <c r="P182" i="4"/>
  <c r="R182" i="4"/>
  <c r="S182" i="4"/>
  <c r="T182" i="4"/>
  <c r="Q183" i="4"/>
  <c r="Q184" i="4"/>
  <c r="Q186" i="4"/>
  <c r="Q185" i="4" s="1"/>
  <c r="M183" i="4"/>
  <c r="M184" i="4"/>
  <c r="M186" i="4"/>
  <c r="M185" i="4" s="1"/>
  <c r="I183" i="4"/>
  <c r="I184" i="4"/>
  <c r="I186" i="4"/>
  <c r="I185" i="4" s="1"/>
  <c r="E183" i="4"/>
  <c r="E184" i="4"/>
  <c r="E186" i="4"/>
  <c r="E185" i="4" s="1"/>
  <c r="F177" i="4"/>
  <c r="G177" i="4"/>
  <c r="H177" i="4"/>
  <c r="J177" i="4"/>
  <c r="K177" i="4"/>
  <c r="L177" i="4"/>
  <c r="N177" i="4"/>
  <c r="O177" i="4"/>
  <c r="P177" i="4"/>
  <c r="R177" i="4"/>
  <c r="S177" i="4"/>
  <c r="T177" i="4"/>
  <c r="Q181" i="4"/>
  <c r="M181" i="4"/>
  <c r="I181" i="4"/>
  <c r="E181" i="4"/>
  <c r="F172" i="4"/>
  <c r="G172" i="4"/>
  <c r="H172" i="4"/>
  <c r="J172" i="4"/>
  <c r="K172" i="4"/>
  <c r="L172" i="4"/>
  <c r="N172" i="4"/>
  <c r="O172" i="4"/>
  <c r="P172" i="4"/>
  <c r="R172" i="4"/>
  <c r="S172" i="4"/>
  <c r="T172" i="4"/>
  <c r="Q173" i="4"/>
  <c r="Q174" i="4"/>
  <c r="Q175" i="4"/>
  <c r="Q176" i="4"/>
  <c r="Q178" i="4"/>
  <c r="Q179" i="4"/>
  <c r="Q180" i="4"/>
  <c r="M173" i="4"/>
  <c r="M174" i="4"/>
  <c r="M175" i="4"/>
  <c r="M176" i="4"/>
  <c r="M178" i="4"/>
  <c r="M179" i="4"/>
  <c r="M180" i="4"/>
  <c r="I173" i="4"/>
  <c r="I174" i="4"/>
  <c r="I175" i="4"/>
  <c r="I176" i="4"/>
  <c r="I178" i="4"/>
  <c r="I179" i="4"/>
  <c r="I180" i="4"/>
  <c r="E173" i="4"/>
  <c r="E174" i="4"/>
  <c r="E175" i="4"/>
  <c r="E176" i="4"/>
  <c r="E178" i="4"/>
  <c r="E179" i="4"/>
  <c r="E180" i="4"/>
  <c r="F165" i="4"/>
  <c r="G165" i="4"/>
  <c r="H165" i="4"/>
  <c r="J165" i="4"/>
  <c r="K165" i="4"/>
  <c r="L165" i="4"/>
  <c r="N165" i="4"/>
  <c r="O165" i="4"/>
  <c r="P165" i="4"/>
  <c r="R165" i="4"/>
  <c r="S165" i="4"/>
  <c r="T165" i="4"/>
  <c r="Q166" i="4"/>
  <c r="Q167" i="4"/>
  <c r="Q168" i="4"/>
  <c r="Q169" i="4"/>
  <c r="Q170" i="4"/>
  <c r="Q171" i="4"/>
  <c r="Q190" i="4"/>
  <c r="M166" i="4"/>
  <c r="M167" i="4"/>
  <c r="M168" i="4"/>
  <c r="M169" i="4"/>
  <c r="M170" i="4"/>
  <c r="M171" i="4"/>
  <c r="M190" i="4"/>
  <c r="I166" i="4"/>
  <c r="I167" i="4"/>
  <c r="I168" i="4"/>
  <c r="I169" i="4"/>
  <c r="I170" i="4"/>
  <c r="I171" i="4"/>
  <c r="I190" i="4"/>
  <c r="E166" i="4"/>
  <c r="E167" i="4"/>
  <c r="E168" i="4"/>
  <c r="E169" i="4"/>
  <c r="E170" i="4"/>
  <c r="E171" i="4"/>
  <c r="E190" i="4"/>
  <c r="F152" i="4"/>
  <c r="G152" i="4"/>
  <c r="H152" i="4"/>
  <c r="J152" i="4"/>
  <c r="K152" i="4"/>
  <c r="L152" i="4"/>
  <c r="N152" i="4"/>
  <c r="O152" i="4"/>
  <c r="P152" i="4"/>
  <c r="R152" i="4"/>
  <c r="S152" i="4"/>
  <c r="T152" i="4"/>
  <c r="Q157" i="4"/>
  <c r="Q158" i="4"/>
  <c r="Q159" i="4"/>
  <c r="Q160" i="4"/>
  <c r="Q161" i="4"/>
  <c r="Q162" i="4"/>
  <c r="Q163" i="4"/>
  <c r="Q164" i="4"/>
  <c r="M157" i="4"/>
  <c r="M158" i="4"/>
  <c r="M159" i="4"/>
  <c r="M160" i="4"/>
  <c r="M161" i="4"/>
  <c r="M162" i="4"/>
  <c r="M163" i="4"/>
  <c r="M164" i="4"/>
  <c r="I157" i="4"/>
  <c r="I158" i="4"/>
  <c r="I159" i="4"/>
  <c r="I160" i="4"/>
  <c r="I161" i="4"/>
  <c r="I162" i="4"/>
  <c r="I163" i="4"/>
  <c r="I164" i="4"/>
  <c r="E157" i="4"/>
  <c r="E158" i="4"/>
  <c r="E159" i="4"/>
  <c r="E160" i="4"/>
  <c r="E161" i="4"/>
  <c r="E162" i="4"/>
  <c r="E163" i="4"/>
  <c r="E164" i="4"/>
  <c r="F147" i="4"/>
  <c r="G147" i="4"/>
  <c r="H147" i="4"/>
  <c r="J147" i="4"/>
  <c r="K147" i="4"/>
  <c r="L147" i="4"/>
  <c r="N147" i="4"/>
  <c r="O147" i="4"/>
  <c r="P147" i="4"/>
  <c r="R147" i="4"/>
  <c r="S147" i="4"/>
  <c r="T147" i="4"/>
  <c r="F139" i="4"/>
  <c r="G139" i="4"/>
  <c r="H139" i="4"/>
  <c r="J139" i="4"/>
  <c r="K139" i="4"/>
  <c r="L139" i="4"/>
  <c r="N139" i="4"/>
  <c r="O139" i="4"/>
  <c r="P139" i="4"/>
  <c r="R139" i="4"/>
  <c r="S139" i="4"/>
  <c r="T139" i="4"/>
  <c r="F137" i="4"/>
  <c r="G137" i="4"/>
  <c r="H137" i="4"/>
  <c r="J137" i="4"/>
  <c r="K137" i="4"/>
  <c r="L137" i="4"/>
  <c r="N137" i="4"/>
  <c r="O137" i="4"/>
  <c r="P137" i="4"/>
  <c r="R137" i="4"/>
  <c r="S137" i="4"/>
  <c r="T137" i="4"/>
  <c r="Q138" i="4"/>
  <c r="Q137" i="4" s="1"/>
  <c r="Q140" i="4"/>
  <c r="Q141" i="4"/>
  <c r="Q142" i="4"/>
  <c r="Q143" i="4"/>
  <c r="Q144" i="4"/>
  <c r="Q145" i="4"/>
  <c r="Q146" i="4"/>
  <c r="Q148" i="4"/>
  <c r="Q149" i="4"/>
  <c r="Q150" i="4"/>
  <c r="Q151" i="4"/>
  <c r="Q153" i="4"/>
  <c r="Q154" i="4"/>
  <c r="Q155" i="4"/>
  <c r="Q156" i="4"/>
  <c r="M138" i="4"/>
  <c r="M137" i="4" s="1"/>
  <c r="M140" i="4"/>
  <c r="M141" i="4"/>
  <c r="M142" i="4"/>
  <c r="M143" i="4"/>
  <c r="M144" i="4"/>
  <c r="M145" i="4"/>
  <c r="M146" i="4"/>
  <c r="M148" i="4"/>
  <c r="M149" i="4"/>
  <c r="M150" i="4"/>
  <c r="M151" i="4"/>
  <c r="M153" i="4"/>
  <c r="M154" i="4"/>
  <c r="M155" i="4"/>
  <c r="M156" i="4"/>
  <c r="I138" i="4"/>
  <c r="I137" i="4" s="1"/>
  <c r="I140" i="4"/>
  <c r="I141" i="4"/>
  <c r="I142" i="4"/>
  <c r="I143" i="4"/>
  <c r="I144" i="4"/>
  <c r="I145" i="4"/>
  <c r="I146" i="4"/>
  <c r="I148" i="4"/>
  <c r="I149" i="4"/>
  <c r="I150" i="4"/>
  <c r="I151" i="4"/>
  <c r="I153" i="4"/>
  <c r="I154" i="4"/>
  <c r="I155" i="4"/>
  <c r="I156" i="4"/>
  <c r="E138" i="4"/>
  <c r="E137" i="4" s="1"/>
  <c r="E140" i="4"/>
  <c r="E141" i="4"/>
  <c r="E142" i="4"/>
  <c r="E143" i="4"/>
  <c r="E144" i="4"/>
  <c r="E145" i="4"/>
  <c r="E146" i="4"/>
  <c r="E148" i="4"/>
  <c r="E149" i="4"/>
  <c r="E150" i="4"/>
  <c r="E151" i="4"/>
  <c r="E153" i="4"/>
  <c r="E154" i="4"/>
  <c r="E155" i="4"/>
  <c r="E156" i="4"/>
  <c r="F131" i="4"/>
  <c r="G131" i="4"/>
  <c r="H131" i="4"/>
  <c r="J131" i="4"/>
  <c r="K131" i="4"/>
  <c r="L131" i="4"/>
  <c r="N131" i="4"/>
  <c r="O131" i="4"/>
  <c r="P131" i="4"/>
  <c r="R131" i="4"/>
  <c r="S131" i="4"/>
  <c r="T131" i="4"/>
  <c r="Q136" i="4"/>
  <c r="M136" i="4"/>
  <c r="I136" i="4"/>
  <c r="E136" i="4"/>
  <c r="Q132" i="4"/>
  <c r="Q133" i="4"/>
  <c r="Q134" i="4"/>
  <c r="Q135" i="4"/>
  <c r="M132" i="4"/>
  <c r="M133" i="4"/>
  <c r="M134" i="4"/>
  <c r="M135" i="4"/>
  <c r="I132" i="4"/>
  <c r="I133" i="4"/>
  <c r="I134" i="4"/>
  <c r="I135" i="4"/>
  <c r="F123" i="4"/>
  <c r="F122" i="4" s="1"/>
  <c r="G123" i="4"/>
  <c r="G122" i="4" s="1"/>
  <c r="H123" i="4"/>
  <c r="H122" i="4" s="1"/>
  <c r="J123" i="4"/>
  <c r="J122" i="4" s="1"/>
  <c r="K123" i="4"/>
  <c r="K122" i="4" s="1"/>
  <c r="L123" i="4"/>
  <c r="L122" i="4" s="1"/>
  <c r="N123" i="4"/>
  <c r="N122" i="4" s="1"/>
  <c r="O123" i="4"/>
  <c r="O122" i="4" s="1"/>
  <c r="P123" i="4"/>
  <c r="P122" i="4" s="1"/>
  <c r="R123" i="4"/>
  <c r="S123" i="4"/>
  <c r="S122" i="4" s="1"/>
  <c r="T123" i="4"/>
  <c r="T122" i="4" s="1"/>
  <c r="F118" i="4"/>
  <c r="G118" i="4"/>
  <c r="H118" i="4"/>
  <c r="J118" i="4"/>
  <c r="K118" i="4"/>
  <c r="L118" i="4"/>
  <c r="N118" i="4"/>
  <c r="O118" i="4"/>
  <c r="P118" i="4"/>
  <c r="R118" i="4"/>
  <c r="S118" i="4"/>
  <c r="T118" i="4"/>
  <c r="Q119" i="4"/>
  <c r="Q120" i="4"/>
  <c r="Q121" i="4"/>
  <c r="Q124" i="4"/>
  <c r="Q125" i="4"/>
  <c r="Q126" i="4"/>
  <c r="Q127" i="4"/>
  <c r="Q128" i="4"/>
  <c r="Q129" i="4"/>
  <c r="Q130" i="4"/>
  <c r="M119" i="4"/>
  <c r="M120" i="4"/>
  <c r="M121" i="4"/>
  <c r="M124" i="4"/>
  <c r="M125" i="4"/>
  <c r="M126" i="4"/>
  <c r="M127" i="4"/>
  <c r="M128" i="4"/>
  <c r="M129" i="4"/>
  <c r="M130" i="4"/>
  <c r="I119" i="4"/>
  <c r="I120" i="4"/>
  <c r="I121" i="4"/>
  <c r="I124" i="4"/>
  <c r="I125" i="4"/>
  <c r="I126" i="4"/>
  <c r="I127" i="4"/>
  <c r="I128" i="4"/>
  <c r="I129" i="4"/>
  <c r="I130" i="4"/>
  <c r="E119" i="4"/>
  <c r="E120" i="4"/>
  <c r="E121" i="4"/>
  <c r="E124" i="4"/>
  <c r="E125" i="4"/>
  <c r="E126" i="4"/>
  <c r="E127" i="4"/>
  <c r="E128" i="4"/>
  <c r="E129" i="4"/>
  <c r="E130" i="4"/>
  <c r="E132" i="4"/>
  <c r="E133" i="4"/>
  <c r="E134" i="4"/>
  <c r="E135" i="4"/>
  <c r="I114" i="4"/>
  <c r="I115" i="4"/>
  <c r="I116" i="4"/>
  <c r="I117" i="4"/>
  <c r="M114" i="4"/>
  <c r="M115" i="4"/>
  <c r="M116" i="4"/>
  <c r="M117" i="4"/>
  <c r="Q114" i="4"/>
  <c r="Q115" i="4"/>
  <c r="Q116" i="4"/>
  <c r="Q117" i="4"/>
  <c r="Q113" i="4"/>
  <c r="M113" i="4"/>
  <c r="I113" i="4"/>
  <c r="E117" i="4"/>
  <c r="E116" i="4"/>
  <c r="E115" i="4"/>
  <c r="E114" i="4"/>
  <c r="E113" i="4"/>
  <c r="F112" i="4"/>
  <c r="G112" i="4"/>
  <c r="H112" i="4"/>
  <c r="J112" i="4"/>
  <c r="K112" i="4"/>
  <c r="L112" i="4"/>
  <c r="N112" i="4"/>
  <c r="O112" i="4"/>
  <c r="P112" i="4"/>
  <c r="R112" i="4"/>
  <c r="S112" i="4"/>
  <c r="T112" i="4"/>
  <c r="Q111" i="4"/>
  <c r="Q110" i="4"/>
  <c r="Q109" i="4"/>
  <c r="Q108" i="4"/>
  <c r="Q107" i="4"/>
  <c r="Q106" i="4"/>
  <c r="M111" i="4"/>
  <c r="M110" i="4"/>
  <c r="M109" i="4"/>
  <c r="M108" i="4"/>
  <c r="M107" i="4"/>
  <c r="M106" i="4"/>
  <c r="I111" i="4"/>
  <c r="I110" i="4"/>
  <c r="I109" i="4"/>
  <c r="I108" i="4"/>
  <c r="I107" i="4"/>
  <c r="I106" i="4"/>
  <c r="E111" i="4"/>
  <c r="E110" i="4"/>
  <c r="E109" i="4"/>
  <c r="E108" i="4"/>
  <c r="E107" i="4"/>
  <c r="E106" i="4"/>
  <c r="F105" i="4"/>
  <c r="G105" i="4"/>
  <c r="H105" i="4"/>
  <c r="J105" i="4"/>
  <c r="K105" i="4"/>
  <c r="L105" i="4"/>
  <c r="N105" i="4"/>
  <c r="O105" i="4"/>
  <c r="P105" i="4"/>
  <c r="R105" i="4"/>
  <c r="S105" i="4"/>
  <c r="T105" i="4"/>
  <c r="Q104" i="4"/>
  <c r="Q103" i="4"/>
  <c r="Q102" i="4"/>
  <c r="Q101" i="4"/>
  <c r="Q100" i="4"/>
  <c r="Q99" i="4"/>
  <c r="Q98" i="4"/>
  <c r="M104" i="4"/>
  <c r="M103" i="4"/>
  <c r="M102" i="4"/>
  <c r="M101" i="4"/>
  <c r="M100" i="4"/>
  <c r="M99" i="4"/>
  <c r="M98" i="4"/>
  <c r="I104" i="4"/>
  <c r="I103" i="4"/>
  <c r="I102" i="4"/>
  <c r="I101" i="4"/>
  <c r="I100" i="4"/>
  <c r="I99" i="4"/>
  <c r="I98" i="4"/>
  <c r="E104" i="4"/>
  <c r="E103" i="4"/>
  <c r="E102" i="4"/>
  <c r="E101" i="4"/>
  <c r="E100" i="4"/>
  <c r="E99" i="4"/>
  <c r="E98" i="4"/>
  <c r="F97" i="4"/>
  <c r="G97" i="4"/>
  <c r="H97" i="4"/>
  <c r="J97" i="4"/>
  <c r="K97" i="4"/>
  <c r="L97" i="4"/>
  <c r="N97" i="4"/>
  <c r="O97" i="4"/>
  <c r="P97" i="4"/>
  <c r="R97" i="4"/>
  <c r="S97" i="4"/>
  <c r="T97" i="4"/>
  <c r="F92" i="4"/>
  <c r="G92" i="4"/>
  <c r="H92" i="4"/>
  <c r="J92" i="4"/>
  <c r="K92" i="4"/>
  <c r="L92" i="4"/>
  <c r="N92" i="4"/>
  <c r="O92" i="4"/>
  <c r="P92" i="4"/>
  <c r="R92" i="4"/>
  <c r="S92" i="4"/>
  <c r="T92" i="4"/>
  <c r="Q96" i="4"/>
  <c r="Q95" i="4"/>
  <c r="Q94" i="4"/>
  <c r="Q93" i="4"/>
  <c r="M96" i="4"/>
  <c r="M95" i="4"/>
  <c r="M94" i="4"/>
  <c r="M93" i="4"/>
  <c r="I96" i="4"/>
  <c r="I95" i="4"/>
  <c r="I94" i="4"/>
  <c r="I93" i="4"/>
  <c r="E96" i="4"/>
  <c r="E95" i="4"/>
  <c r="E94" i="4"/>
  <c r="E93" i="4"/>
  <c r="F83" i="4"/>
  <c r="G83" i="4"/>
  <c r="H83" i="4"/>
  <c r="J83" i="4"/>
  <c r="K83" i="4"/>
  <c r="L83" i="4"/>
  <c r="N83" i="4"/>
  <c r="O83" i="4"/>
  <c r="P83" i="4"/>
  <c r="R83" i="4"/>
  <c r="S83" i="4"/>
  <c r="T83" i="4"/>
  <c r="Q88" i="4"/>
  <c r="Q89" i="4"/>
  <c r="Q90" i="4"/>
  <c r="Q91" i="4"/>
  <c r="M88" i="4"/>
  <c r="M89" i="4"/>
  <c r="M90" i="4"/>
  <c r="M91" i="4"/>
  <c r="I88" i="4"/>
  <c r="I89" i="4"/>
  <c r="I90" i="4"/>
  <c r="I91" i="4"/>
  <c r="E88" i="4"/>
  <c r="E89" i="4"/>
  <c r="E90" i="4"/>
  <c r="E91" i="4"/>
  <c r="Q85" i="4"/>
  <c r="Q86" i="4"/>
  <c r="Q87" i="4"/>
  <c r="Q84" i="4"/>
  <c r="M85" i="4"/>
  <c r="M86" i="4"/>
  <c r="M87" i="4"/>
  <c r="M84" i="4"/>
  <c r="I85" i="4"/>
  <c r="I86" i="4"/>
  <c r="I87" i="4"/>
  <c r="I84" i="4"/>
  <c r="F81" i="4"/>
  <c r="G81" i="4"/>
  <c r="H81" i="4"/>
  <c r="J81" i="4"/>
  <c r="K81" i="4"/>
  <c r="K80" i="4" s="1"/>
  <c r="L81" i="4"/>
  <c r="N81" i="4"/>
  <c r="O81" i="4"/>
  <c r="O80" i="4" s="1"/>
  <c r="P81" i="4"/>
  <c r="R81" i="4"/>
  <c r="S81" i="4"/>
  <c r="S80" i="4" s="1"/>
  <c r="Q80" i="4" s="1"/>
  <c r="T81" i="4"/>
  <c r="Q82" i="4"/>
  <c r="Q81" i="4" s="1"/>
  <c r="M82" i="4"/>
  <c r="M81" i="4" s="1"/>
  <c r="I82" i="4"/>
  <c r="I81" i="4" s="1"/>
  <c r="E82" i="4"/>
  <c r="E81" i="4" s="1"/>
  <c r="E85" i="4"/>
  <c r="E86" i="4"/>
  <c r="E87" i="4"/>
  <c r="E84" i="4"/>
  <c r="G76" i="4"/>
  <c r="H76" i="4"/>
  <c r="J76" i="4"/>
  <c r="K76" i="4"/>
  <c r="L76" i="4"/>
  <c r="N76" i="4"/>
  <c r="O76" i="4"/>
  <c r="P76" i="4"/>
  <c r="R76" i="4"/>
  <c r="S76" i="4"/>
  <c r="T76" i="4"/>
  <c r="F76" i="4"/>
  <c r="Q79" i="4"/>
  <c r="Q78" i="4"/>
  <c r="Q77" i="4"/>
  <c r="M79" i="4"/>
  <c r="M78" i="4"/>
  <c r="M77" i="4"/>
  <c r="I79" i="4"/>
  <c r="I78" i="4"/>
  <c r="I77" i="4"/>
  <c r="E78" i="4"/>
  <c r="E79" i="4"/>
  <c r="E77" i="4"/>
  <c r="G70" i="4"/>
  <c r="H70" i="4"/>
  <c r="J70" i="4"/>
  <c r="K70" i="4"/>
  <c r="L70" i="4"/>
  <c r="N70" i="4"/>
  <c r="O70" i="4"/>
  <c r="P70" i="4"/>
  <c r="R70" i="4"/>
  <c r="S70" i="4"/>
  <c r="T70" i="4"/>
  <c r="F70" i="4"/>
  <c r="Q71" i="4"/>
  <c r="Q72" i="4"/>
  <c r="Q73" i="4"/>
  <c r="Q74" i="4"/>
  <c r="Q75" i="4"/>
  <c r="M71" i="4"/>
  <c r="M72" i="4"/>
  <c r="M73" i="4"/>
  <c r="M74" i="4"/>
  <c r="M75" i="4"/>
  <c r="I71" i="4"/>
  <c r="I72" i="4"/>
  <c r="I73" i="4"/>
  <c r="I74" i="4"/>
  <c r="I75" i="4"/>
  <c r="E71" i="4"/>
  <c r="E72" i="4"/>
  <c r="E73" i="4"/>
  <c r="E74" i="4"/>
  <c r="E75" i="4"/>
  <c r="G65" i="4"/>
  <c r="H65" i="4"/>
  <c r="J65" i="4"/>
  <c r="K65" i="4"/>
  <c r="L65" i="4"/>
  <c r="N65" i="4"/>
  <c r="O65" i="4"/>
  <c r="P65" i="4"/>
  <c r="R65" i="4"/>
  <c r="S65" i="4"/>
  <c r="T65" i="4"/>
  <c r="F65" i="4"/>
  <c r="Q66" i="4"/>
  <c r="Q67" i="4"/>
  <c r="Q68" i="4"/>
  <c r="Q69" i="4"/>
  <c r="M66" i="4"/>
  <c r="M67" i="4"/>
  <c r="M68" i="4"/>
  <c r="M69" i="4"/>
  <c r="I66" i="4"/>
  <c r="I67" i="4"/>
  <c r="I68" i="4"/>
  <c r="I69" i="4"/>
  <c r="E66" i="4"/>
  <c r="E67" i="4"/>
  <c r="E68" i="4"/>
  <c r="E69" i="4"/>
  <c r="F60" i="4"/>
  <c r="F59" i="4" s="1"/>
  <c r="F57" i="4" s="1"/>
  <c r="G60" i="4"/>
  <c r="H60" i="4"/>
  <c r="J60" i="4"/>
  <c r="J59" i="4" s="1"/>
  <c r="J57" i="4" s="1"/>
  <c r="K60" i="4"/>
  <c r="K59" i="4" s="1"/>
  <c r="K57" i="4" s="1"/>
  <c r="L60" i="4"/>
  <c r="N60" i="4"/>
  <c r="N59" i="4" s="1"/>
  <c r="O60" i="4"/>
  <c r="O59" i="4" s="1"/>
  <c r="P60" i="4"/>
  <c r="R60" i="4"/>
  <c r="S60" i="4"/>
  <c r="T60" i="4"/>
  <c r="Q62" i="4"/>
  <c r="Q63" i="4"/>
  <c r="Q64" i="4"/>
  <c r="M62" i="4"/>
  <c r="M63" i="4"/>
  <c r="M64" i="4"/>
  <c r="I62" i="4"/>
  <c r="I63" i="4"/>
  <c r="I64" i="4"/>
  <c r="E62" i="4"/>
  <c r="E63" i="4"/>
  <c r="E64" i="4"/>
  <c r="Q61" i="4"/>
  <c r="M61" i="4"/>
  <c r="I61" i="4"/>
  <c r="E61" i="4"/>
  <c r="T59" i="4" l="1"/>
  <c r="R59" i="4"/>
  <c r="O57" i="4"/>
  <c r="S57" i="4"/>
  <c r="N57" i="4"/>
  <c r="T57" i="4"/>
  <c r="R122" i="4"/>
  <c r="R57" i="4" s="1"/>
  <c r="E182" i="4"/>
  <c r="M188" i="4"/>
  <c r="M187" i="4" s="1"/>
  <c r="I188" i="4"/>
  <c r="I187" i="4" s="1"/>
  <c r="E189" i="4"/>
  <c r="E188" i="4"/>
  <c r="E187" i="4" s="1"/>
  <c r="I172" i="4"/>
  <c r="Q172" i="4"/>
  <c r="Q188" i="4"/>
  <c r="Q187" i="4" s="1"/>
  <c r="Q189" i="4"/>
  <c r="M189" i="4"/>
  <c r="I189" i="4"/>
  <c r="Q182" i="4"/>
  <c r="M182" i="4"/>
  <c r="I182" i="4"/>
  <c r="Q177" i="4"/>
  <c r="M177" i="4"/>
  <c r="I177" i="4"/>
  <c r="E177" i="4"/>
  <c r="M172" i="4"/>
  <c r="E172" i="4"/>
  <c r="M165" i="4"/>
  <c r="E165" i="4"/>
  <c r="Q165" i="4"/>
  <c r="I165" i="4"/>
  <c r="E152" i="4"/>
  <c r="M152" i="4"/>
  <c r="I152" i="4"/>
  <c r="Q152" i="4"/>
  <c r="I105" i="4"/>
  <c r="I60" i="4"/>
  <c r="Q147" i="4"/>
  <c r="M147" i="4"/>
  <c r="I147" i="4"/>
  <c r="E147" i="4"/>
  <c r="Q139" i="4"/>
  <c r="M139" i="4"/>
  <c r="I139" i="4"/>
  <c r="E139" i="4"/>
  <c r="Q131" i="4"/>
  <c r="M131" i="4"/>
  <c r="I131" i="4"/>
  <c r="E131" i="4"/>
  <c r="E123" i="4"/>
  <c r="E118" i="4"/>
  <c r="M118" i="4"/>
  <c r="Q118" i="4"/>
  <c r="Q123" i="4"/>
  <c r="M123" i="4"/>
  <c r="I123" i="4"/>
  <c r="I118" i="4"/>
  <c r="Q83" i="4"/>
  <c r="M92" i="4"/>
  <c r="H80" i="4"/>
  <c r="H59" i="4" s="1"/>
  <c r="H57" i="4" s="1"/>
  <c r="P80" i="4"/>
  <c r="P59" i="4" s="1"/>
  <c r="P57" i="4" s="1"/>
  <c r="L80" i="4"/>
  <c r="I80" i="4" s="1"/>
  <c r="G80" i="4"/>
  <c r="G59" i="4" s="1"/>
  <c r="G57" i="4" s="1"/>
  <c r="I112" i="4"/>
  <c r="M112" i="4"/>
  <c r="Q112" i="4"/>
  <c r="E112" i="4"/>
  <c r="E105" i="4"/>
  <c r="M105" i="4"/>
  <c r="Q105" i="4"/>
  <c r="Q97" i="4"/>
  <c r="M97" i="4"/>
  <c r="E97" i="4"/>
  <c r="I97" i="4"/>
  <c r="Q92" i="4"/>
  <c r="I92" i="4"/>
  <c r="E92" i="4"/>
  <c r="M83" i="4"/>
  <c r="I83" i="4"/>
  <c r="E83" i="4"/>
  <c r="M80" i="4"/>
  <c r="M76" i="4"/>
  <c r="Q76" i="4"/>
  <c r="E65" i="4"/>
  <c r="I65" i="4"/>
  <c r="M65" i="4"/>
  <c r="I76" i="4"/>
  <c r="Q65" i="4"/>
  <c r="E76" i="4"/>
  <c r="Q70" i="4"/>
  <c r="M70" i="4"/>
  <c r="I70" i="4"/>
  <c r="E70" i="4"/>
  <c r="Q60" i="4"/>
  <c r="M60" i="4"/>
  <c r="E60" i="4"/>
  <c r="Q59" i="4" l="1"/>
  <c r="E122" i="4"/>
  <c r="Q122" i="4"/>
  <c r="Q57" i="4" s="1"/>
  <c r="I122" i="4"/>
  <c r="I59" i="4"/>
  <c r="M59" i="4"/>
  <c r="M122" i="4"/>
  <c r="L59" i="4"/>
  <c r="L57" i="4" s="1"/>
  <c r="E80" i="4"/>
  <c r="E59" i="4" s="1"/>
  <c r="I57" i="4" l="1"/>
  <c r="E57" i="4"/>
  <c r="M57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Q43" i="4"/>
  <c r="M43" i="4"/>
  <c r="I43" i="4"/>
  <c r="Q33" i="4"/>
  <c r="Q34" i="4"/>
  <c r="Q35" i="4"/>
  <c r="Q36" i="4"/>
  <c r="Q37" i="4"/>
  <c r="Q38" i="4"/>
  <c r="Q39" i="4"/>
  <c r="Q40" i="4"/>
  <c r="Q41" i="4"/>
  <c r="Q32" i="4"/>
  <c r="M33" i="4"/>
  <c r="M34" i="4"/>
  <c r="M35" i="4"/>
  <c r="M36" i="4"/>
  <c r="M37" i="4"/>
  <c r="M38" i="4"/>
  <c r="M39" i="4"/>
  <c r="M40" i="4"/>
  <c r="M41" i="4"/>
  <c r="M32" i="4"/>
  <c r="I33" i="4" l="1"/>
  <c r="I34" i="4"/>
  <c r="I35" i="4"/>
  <c r="I36" i="4"/>
  <c r="I37" i="4"/>
  <c r="I38" i="4"/>
  <c r="I39" i="4"/>
  <c r="I40" i="4"/>
  <c r="I41" i="4"/>
  <c r="I32" i="4"/>
  <c r="I31" i="4" l="1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43" i="4"/>
  <c r="E33" i="4"/>
  <c r="E34" i="4"/>
  <c r="E35" i="4"/>
  <c r="E36" i="4"/>
  <c r="E37" i="4"/>
  <c r="E38" i="4"/>
  <c r="E39" i="4"/>
  <c r="E40" i="4"/>
  <c r="E41" i="4"/>
  <c r="E32" i="4"/>
  <c r="F31" i="4"/>
  <c r="G31" i="4"/>
  <c r="H31" i="4"/>
  <c r="J31" i="4"/>
  <c r="K31" i="4"/>
  <c r="L31" i="4"/>
  <c r="N31" i="4"/>
  <c r="O31" i="4"/>
  <c r="P31" i="4"/>
  <c r="R31" i="4"/>
  <c r="S31" i="4"/>
  <c r="T31" i="4"/>
  <c r="Q31" i="4" l="1"/>
  <c r="E42" i="4"/>
  <c r="M31" i="4"/>
  <c r="E31" i="4"/>
  <c r="F28" i="4" l="1"/>
  <c r="F27" i="4" s="1"/>
  <c r="G28" i="4"/>
  <c r="G27" i="4" s="1"/>
  <c r="H28" i="4"/>
  <c r="H27" i="4" s="1"/>
  <c r="J28" i="4"/>
  <c r="J27" i="4" s="1"/>
  <c r="K28" i="4"/>
  <c r="K27" i="4" s="1"/>
  <c r="L28" i="4"/>
  <c r="L27" i="4" s="1"/>
  <c r="N27" i="4"/>
  <c r="O28" i="4"/>
  <c r="O27" i="4" s="1"/>
  <c r="P28" i="4"/>
  <c r="P27" i="4" s="1"/>
  <c r="R28" i="4"/>
  <c r="R27" i="4" s="1"/>
  <c r="S28" i="4"/>
  <c r="S27" i="4" s="1"/>
  <c r="T28" i="4"/>
  <c r="T27" i="4" s="1"/>
  <c r="Q30" i="4"/>
  <c r="M30" i="4"/>
  <c r="I30" i="4"/>
  <c r="Q29" i="4"/>
  <c r="M29" i="4"/>
  <c r="I29" i="4"/>
  <c r="E30" i="4"/>
  <c r="E29" i="4"/>
  <c r="I28" i="4" l="1"/>
  <c r="I27" i="4" s="1"/>
  <c r="M28" i="4"/>
  <c r="M27" i="4" s="1"/>
  <c r="E28" i="4"/>
  <c r="E27" i="4" s="1"/>
  <c r="Q28" i="4"/>
  <c r="Q27" i="4" s="1"/>
  <c r="P23" i="4" l="1"/>
  <c r="F25" i="4"/>
  <c r="G25" i="4"/>
  <c r="H25" i="4"/>
  <c r="J25" i="4"/>
  <c r="K25" i="4"/>
  <c r="L25" i="4"/>
  <c r="N25" i="4"/>
  <c r="O25" i="4"/>
  <c r="P25" i="4"/>
  <c r="R25" i="4"/>
  <c r="S25" i="4"/>
  <c r="T25" i="4"/>
  <c r="F23" i="4"/>
  <c r="G23" i="4"/>
  <c r="H23" i="4"/>
  <c r="J23" i="4"/>
  <c r="K23" i="4"/>
  <c r="L23" i="4"/>
  <c r="N23" i="4"/>
  <c r="O23" i="4"/>
  <c r="R23" i="4"/>
  <c r="S23" i="4"/>
  <c r="T23" i="4"/>
  <c r="F19" i="4"/>
  <c r="G19" i="4"/>
  <c r="H19" i="4"/>
  <c r="J19" i="4"/>
  <c r="K19" i="4"/>
  <c r="L19" i="4"/>
  <c r="N19" i="4"/>
  <c r="O19" i="4"/>
  <c r="P19" i="4"/>
  <c r="R19" i="4"/>
  <c r="S19" i="4"/>
  <c r="T19" i="4"/>
  <c r="F17" i="4"/>
  <c r="G17" i="4"/>
  <c r="H17" i="4"/>
  <c r="J17" i="4"/>
  <c r="K17" i="4"/>
  <c r="L17" i="4"/>
  <c r="N17" i="4"/>
  <c r="O17" i="4"/>
  <c r="P17" i="4"/>
  <c r="R17" i="4"/>
  <c r="S17" i="4"/>
  <c r="T17" i="4"/>
  <c r="F13" i="4"/>
  <c r="G13" i="4"/>
  <c r="H13" i="4"/>
  <c r="J13" i="4"/>
  <c r="K13" i="4"/>
  <c r="L13" i="4"/>
  <c r="N13" i="4"/>
  <c r="O13" i="4"/>
  <c r="P13" i="4"/>
  <c r="R13" i="4"/>
  <c r="S13" i="4"/>
  <c r="T13" i="4"/>
  <c r="F9" i="4"/>
  <c r="G9" i="4"/>
  <c r="H9" i="4"/>
  <c r="J9" i="4"/>
  <c r="K9" i="4"/>
  <c r="L9" i="4"/>
  <c r="N9" i="4"/>
  <c r="O9" i="4"/>
  <c r="P9" i="4"/>
  <c r="R9" i="4"/>
  <c r="S9" i="4"/>
  <c r="T9" i="4"/>
  <c r="Q24" i="4"/>
  <c r="Q23" i="4" s="1"/>
  <c r="M24" i="4"/>
  <c r="M23" i="4" s="1"/>
  <c r="I24" i="4"/>
  <c r="I23" i="4" s="1"/>
  <c r="E24" i="4"/>
  <c r="E23" i="4" s="1"/>
  <c r="Q26" i="4"/>
  <c r="Q25" i="4" s="1"/>
  <c r="M26" i="4"/>
  <c r="M25" i="4" s="1"/>
  <c r="I26" i="4"/>
  <c r="I25" i="4" s="1"/>
  <c r="E26" i="4"/>
  <c r="E25" i="4" s="1"/>
  <c r="Q22" i="4"/>
  <c r="M22" i="4"/>
  <c r="I22" i="4"/>
  <c r="E22" i="4"/>
  <c r="Q21" i="4"/>
  <c r="M21" i="4"/>
  <c r="I21" i="4"/>
  <c r="E21" i="4"/>
  <c r="Q20" i="4"/>
  <c r="M20" i="4"/>
  <c r="M19" i="4" s="1"/>
  <c r="I20" i="4"/>
  <c r="E20" i="4"/>
  <c r="Q18" i="4"/>
  <c r="Q17" i="4" s="1"/>
  <c r="M18" i="4"/>
  <c r="M17" i="4" s="1"/>
  <c r="I18" i="4"/>
  <c r="I17" i="4" s="1"/>
  <c r="E18" i="4"/>
  <c r="E17" i="4" s="1"/>
  <c r="I19" i="4" l="1"/>
  <c r="G8" i="4"/>
  <c r="G7" i="4" s="1"/>
  <c r="Q19" i="4"/>
  <c r="E19" i="4"/>
  <c r="K8" i="4"/>
  <c r="K7" i="4" s="1"/>
  <c r="J8" i="4"/>
  <c r="J7" i="4" s="1"/>
  <c r="N8" i="4"/>
  <c r="N7" i="4" s="1"/>
  <c r="S8" i="4"/>
  <c r="S7" i="4" s="1"/>
  <c r="H8" i="4"/>
  <c r="H7" i="4" s="1"/>
  <c r="F8" i="4"/>
  <c r="F7" i="4" s="1"/>
  <c r="O8" i="4"/>
  <c r="O7" i="4" s="1"/>
  <c r="L8" i="4"/>
  <c r="L7" i="4" s="1"/>
  <c r="T8" i="4"/>
  <c r="T7" i="4" s="1"/>
  <c r="P8" i="4"/>
  <c r="P7" i="4" s="1"/>
  <c r="R8" i="4"/>
  <c r="R7" i="4" s="1"/>
  <c r="E15" i="4" l="1"/>
  <c r="E16" i="4"/>
  <c r="E14" i="4"/>
  <c r="Q16" i="4"/>
  <c r="M16" i="4"/>
  <c r="I16" i="4"/>
  <c r="Q15" i="4"/>
  <c r="M15" i="4"/>
  <c r="I15" i="4"/>
  <c r="Q14" i="4"/>
  <c r="M14" i="4"/>
  <c r="I14" i="4"/>
  <c r="M13" i="4" l="1"/>
  <c r="E13" i="4"/>
  <c r="I13" i="4"/>
  <c r="Q13" i="4"/>
  <c r="E11" i="4" l="1"/>
  <c r="Q10" i="4"/>
  <c r="M10" i="4"/>
  <c r="I10" i="4"/>
  <c r="E10" i="4"/>
  <c r="M11" i="4" l="1"/>
  <c r="M12" i="4"/>
  <c r="I11" i="4"/>
  <c r="Q11" i="4"/>
  <c r="Q12" i="4"/>
  <c r="I12" i="4"/>
  <c r="E12" i="4"/>
  <c r="E9" i="4" s="1"/>
  <c r="E8" i="4" s="1"/>
  <c r="E7" i="4" s="1"/>
  <c r="Q9" i="4" l="1"/>
  <c r="Q8" i="4" s="1"/>
  <c r="Q7" i="4" s="1"/>
  <c r="M9" i="4"/>
  <c r="M8" i="4" s="1"/>
  <c r="M7" i="4" s="1"/>
  <c r="I9" i="4"/>
  <c r="I8" i="4" s="1"/>
  <c r="I7" i="4" s="1"/>
</calcChain>
</file>

<file path=xl/sharedStrings.xml><?xml version="1.0" encoding="utf-8"?>
<sst xmlns="http://schemas.openxmlformats.org/spreadsheetml/2006/main" count="400" uniqueCount="378">
  <si>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</si>
  <si>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</si>
  <si>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</si>
  <si>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2016 წელი</t>
  </si>
  <si>
    <t>2017 წელი</t>
  </si>
  <si>
    <t>2018 წელი</t>
  </si>
  <si>
    <t>2019 წელი</t>
  </si>
  <si>
    <t>I</t>
  </si>
  <si>
    <t>1.1</t>
  </si>
  <si>
    <t>1.2</t>
  </si>
  <si>
    <t>1.3</t>
  </si>
  <si>
    <t>35 01</t>
  </si>
  <si>
    <t>35 01 01</t>
  </si>
  <si>
    <t>სულ</t>
  </si>
  <si>
    <t>დაფინანსება*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</si>
  <si>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</si>
  <si>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</si>
  <si>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</si>
  <si>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</si>
  <si>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</si>
  <si>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</si>
  <si>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შრომის, ჯანმრთელობისა და სოციალური დაცვის პროგრამების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</si>
  <si>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</si>
  <si>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</si>
  <si>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</si>
  <si>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</si>
  <si>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</si>
  <si>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</si>
  <si>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</si>
  <si>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</si>
  <si>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</si>
  <si>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</si>
  <si>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 xml:space="preserve">საქართველოს შრომის, ჯანმრთლობისა და სოციალური დაცვის სამინისტროს ცენტრალური აპარატი 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</si>
  <si>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</si>
  <si>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</si>
  <si>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</si>
  <si>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სამედიცინო დახმარების მართვის პროგრამა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</si>
  <si>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</si>
  <si>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</si>
  <si>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</si>
  <si>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</si>
  <si>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</si>
  <si>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</si>
  <si>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</si>
  <si>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</si>
  <si>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</si>
  <si>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</si>
  <si>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</si>
  <si>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</si>
  <si>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</si>
  <si>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</si>
  <si>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</si>
  <si>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</si>
  <si>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</si>
  <si>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</si>
  <si>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</si>
  <si>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</si>
  <si>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</si>
  <si>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</si>
  <si>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</si>
  <si>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</si>
  <si>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</si>
  <si>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</si>
  <si>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</si>
  <si>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საზღვარგარეთ გარდაცვლილთა გადმოსვენების 
ხარჯების ანაზღაურება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</si>
  <si>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</si>
  <si>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</si>
  <si>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</si>
  <si>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</si>
  <si>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</si>
  <si>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</si>
  <si>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</si>
  <si>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</si>
  <si>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</si>
  <si>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</si>
  <si>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2.1.2</t>
  </si>
  <si>
    <t>2.1.1</t>
  </si>
  <si>
    <t>35 02 03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</si>
  <si>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</si>
  <si>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ბავშვთა ადრეული განვითარების ქვეპროგრამა</t>
  </si>
  <si>
    <t>ბავშვთა რეაბილიტაციის/აბილიტაციის ქვეპროგრამა;</t>
  </si>
  <si>
    <t>ომის მონაწილეთა რეაბილიტაციის ხელშეწყობის ქვეპროგრამა;</t>
  </si>
  <si>
    <t>დღის ცენტრების ქვეპროგრამა;</t>
  </si>
  <si>
    <t>დამხმარე საშუალებებით უზრუნველყოფის ქვეპროგრამა:</t>
  </si>
  <si>
    <t>ყრუთა კომუნიკაციის ხელშეწყობის ქვეპროგრამა</t>
  </si>
  <si>
    <t>დედათა და ბავშვთა თავშესაფრით უზრუნველყოფის ქვეპროგრამა;</t>
  </si>
  <si>
    <t>მინდობით აღზრდის ქვეპროგრამა;</t>
  </si>
  <si>
    <t>მცირე საოჯახო ტიპის სახლების ქვეპროგრამა;</t>
  </si>
  <si>
    <t>მიუსაფარ ბავშვთა თავშესაფრით უზრუნველყოფის ქვეპროგრამა;</t>
  </si>
  <si>
    <t>სათემო ორგანიზაციების ქვეპროგრამა.</t>
  </si>
  <si>
    <t xml:space="preserve">მძიმე და ღრმა გონებრივი განვითარების შეფერხების მქონე ბავშვთა ბინაზე მოვლის ქვეპროგრამა. </t>
  </si>
  <si>
    <t>მძიმე და ღრმა შეზღუდული შესაძლებლობის მქონე ბავშვთა მცირე საოჯახო ტიპის სახლების ქვეპროგრამა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</si>
  <si>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</si>
  <si>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</si>
  <si>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</si>
  <si>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</si>
  <si>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</si>
  <si>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</si>
  <si>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</si>
  <si>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</si>
  <si>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</si>
  <si>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</si>
  <si>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</si>
  <si>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</si>
  <si>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</si>
  <si>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</si>
  <si>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</si>
  <si>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</si>
  <si>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</si>
  <si>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</si>
  <si>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</si>
  <si>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</si>
  <si>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</si>
  <si>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</si>
  <si>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</si>
  <si>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</si>
  <si>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</si>
  <si>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</si>
  <si>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</si>
  <si>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</si>
  <si>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</si>
  <si>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</si>
  <si>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</si>
  <si>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3.2.1.1.</t>
  </si>
  <si>
    <t xml:space="preserve">იმუნიზაცია 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</si>
  <si>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</si>
  <si>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</si>
  <si>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</si>
  <si>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</si>
  <si>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</si>
  <si>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3.2.2.1</t>
  </si>
  <si>
    <t>3.2.2.2</t>
  </si>
  <si>
    <t>3.2.2.3</t>
  </si>
  <si>
    <t>3.2.2.4</t>
  </si>
  <si>
    <t>ეპიდზედამხედველობა</t>
  </si>
  <si>
    <t>35 03 02 03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</si>
  <si>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</si>
  <si>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</si>
  <si>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</si>
  <si>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</si>
  <si>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</si>
  <si>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3.2.3.1</t>
  </si>
  <si>
    <t>3.2.3.2</t>
  </si>
  <si>
    <t>3.2.3.3</t>
  </si>
  <si>
    <t>3.2.3.4</t>
  </si>
  <si>
    <t>3.2.3.5</t>
  </si>
  <si>
    <t>უსაფრთხო სისხლი</t>
  </si>
  <si>
    <t>35 03 02 04</t>
  </si>
  <si>
    <t>დონორული სისხლის კვლევა B და C ჰეპატიტზე, აივ-ინფექციაზე/შიდსზე და ათაშანგზე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</si>
  <si>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</si>
  <si>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</si>
  <si>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3.2.4.1</t>
  </si>
  <si>
    <t>3.2.4.2</t>
  </si>
  <si>
    <t>3.2.4.3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</si>
  <si>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</si>
  <si>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</si>
  <si>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</si>
  <si>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</si>
  <si>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</si>
  <si>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</si>
  <si>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</si>
  <si>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</si>
  <si>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</si>
  <si>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3.2.6.1</t>
  </si>
  <si>
    <t>35 03 02 07</t>
  </si>
  <si>
    <t>3.2.7.1</t>
  </si>
  <si>
    <t>3.2.7.2</t>
  </si>
  <si>
    <t>3.2.7.3</t>
  </si>
  <si>
    <t>3.2.7.4</t>
  </si>
  <si>
    <t>ტუბერკულოზის მართვა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</si>
  <si>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</si>
  <si>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</si>
  <si>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</si>
  <si>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 (თვეში არაუმეტეს 150 პაციენტისა) ფულადი წახალისების დაფინანსება</t>
  </si>
  <si>
    <t>3.2.7.5</t>
  </si>
  <si>
    <t>3.2.7.6</t>
  </si>
  <si>
    <t>3.2.7.7</t>
  </si>
  <si>
    <t>3.2.7.8</t>
  </si>
  <si>
    <t>50.0.</t>
  </si>
  <si>
    <t>აივ ინფექცია/შიდსის მართვა</t>
  </si>
  <si>
    <t>35 03 02 08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</si>
  <si>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</si>
  <si>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</si>
  <si>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</si>
  <si>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</si>
  <si>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>3.2.8.1</t>
  </si>
  <si>
    <t>3.2.8.2</t>
  </si>
  <si>
    <t>3.2.8.3</t>
  </si>
  <si>
    <t>3.2.8.4</t>
  </si>
  <si>
    <t>დედათა და ბავშვთა ჯანმრთელობა</t>
  </si>
  <si>
    <t>35 03 02 09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</si>
  <si>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</si>
  <si>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</si>
  <si>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</si>
  <si>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</si>
  <si>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</si>
  <si>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</si>
  <si>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უზრუნველყოფა.</t>
  </si>
  <si>
    <t>3.2.9.1</t>
  </si>
  <si>
    <t>3.2.9.2</t>
  </si>
  <si>
    <t>3.2.9.3</t>
  </si>
  <si>
    <t>3.2.9.4</t>
  </si>
  <si>
    <t>3.2.9.5</t>
  </si>
  <si>
    <t>3.2.9.6</t>
  </si>
  <si>
    <t>3.2.9.7</t>
  </si>
  <si>
    <t>35 03 02 10</t>
  </si>
  <si>
    <t>ნარკომანიით დაავადებულ პაციენტთა მკურნალობა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</si>
  <si>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</si>
  <si>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</si>
  <si>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</si>
  <si>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</si>
  <si>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</si>
  <si>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</si>
  <si>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ჯანმრთელობის ხელშეწყობა</t>
  </si>
  <si>
    <t>35 03 02 11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</si>
  <si>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</si>
  <si>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</si>
  <si>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</si>
  <si>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</si>
  <si>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</si>
  <si>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</si>
  <si>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</si>
  <si>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</si>
  <si>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</si>
  <si>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</si>
  <si>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3.2.12.1</t>
  </si>
  <si>
    <t>3.2.12.2</t>
  </si>
  <si>
    <t>3.2.12.3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</si>
  <si>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</si>
  <si>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</si>
  <si>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</si>
  <si>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</si>
  <si>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</si>
  <si>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</si>
  <si>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</si>
  <si>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</si>
  <si>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</si>
  <si>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</si>
  <si>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</si>
  <si>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3.3.1.1.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</si>
  <si>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</si>
  <si>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</si>
  <si>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</si>
  <si>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</si>
  <si>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</si>
  <si>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</si>
  <si>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</si>
  <si>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3.3.1.1</t>
  </si>
  <si>
    <t>3.3.1.2</t>
  </si>
  <si>
    <t>3.3.1.3</t>
  </si>
  <si>
    <t>3.3.1.4</t>
  </si>
  <si>
    <t>3.3.2.1</t>
  </si>
  <si>
    <t>3.3.2.2</t>
  </si>
  <si>
    <t>3.3.2.3</t>
  </si>
  <si>
    <t>3.3.2.4</t>
  </si>
  <si>
    <t>3.3.2.5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</si>
  <si>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</si>
  <si>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</si>
  <si>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</si>
  <si>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3.3.3.1</t>
  </si>
  <si>
    <t>დიალიზი და თირკმლის ტრანსპლანტაცია</t>
  </si>
  <si>
    <t>35 03 03 04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</si>
  <si>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</si>
  <si>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</si>
  <si>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</si>
  <si>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</si>
  <si>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</si>
  <si>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</si>
  <si>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</si>
  <si>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</si>
  <si>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</si>
  <si>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</si>
  <si>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</si>
  <si>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</t>
  </si>
  <si>
    <t>3.3.4.1</t>
  </si>
  <si>
    <t>3.3.4.2</t>
  </si>
  <si>
    <t>3.3.4.3</t>
  </si>
  <si>
    <t>3.3.4.4</t>
  </si>
  <si>
    <t>3.3.4.5</t>
  </si>
  <si>
    <t>3.3.4.6</t>
  </si>
  <si>
    <t>3.3.4.7</t>
  </si>
  <si>
    <t>3.3.5.1</t>
  </si>
  <si>
    <t>3.3.5.2</t>
  </si>
  <si>
    <t>3.3.5.3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</si>
  <si>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</si>
  <si>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</si>
  <si>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</si>
  <si>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 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</si>
  <si>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</si>
  <si>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</si>
  <si>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</si>
  <si>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</si>
  <si>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</si>
  <si>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</si>
  <si>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</si>
  <si>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</si>
  <si>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</si>
  <si>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</si>
  <si>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სპეციალური სამკურნალო საშუალებათა ტრანსპორტირების, შენახვისა და გაცემის ხარჯები</t>
  </si>
  <si>
    <t>3.3.6.1</t>
  </si>
  <si>
    <t>3.3.6.2</t>
  </si>
  <si>
    <t>3.3.6.3</t>
  </si>
  <si>
    <t>3.3.6.4</t>
  </si>
  <si>
    <t>3.3.6.5</t>
  </si>
  <si>
    <t>3.3.6.6</t>
  </si>
  <si>
    <t>3.3.6.7</t>
  </si>
  <si>
    <t>3.3.6.8</t>
  </si>
  <si>
    <t>3.3.6.9</t>
  </si>
  <si>
    <t>3.3.6.10</t>
  </si>
  <si>
    <t>3.3.6.11</t>
  </si>
  <si>
    <t>3.3.6.12</t>
  </si>
  <si>
    <t>35 03 03 07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</si>
  <si>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</si>
  <si>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</si>
  <si>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</si>
  <si>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</si>
  <si>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</si>
  <si>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სასწრაფო სამედიცინო გადაუდებელი დახმარება</t>
  </si>
  <si>
    <t>სოფლის ექიმი</t>
  </si>
  <si>
    <t>35 03 03 08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</si>
  <si>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</si>
  <si>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</si>
  <si>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</si>
  <si>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</si>
  <si>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</si>
  <si>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</si>
  <si>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</si>
  <si>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</si>
  <si>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</si>
  <si>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</si>
  <si>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</si>
  <si>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</si>
  <si>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</si>
  <si>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</si>
  <si>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რეფერალური მომსახურება</t>
  </si>
  <si>
    <t>35 03 03 09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</si>
  <si>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</si>
  <si>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</si>
  <si>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</si>
  <si>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</si>
  <si>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3.3.9.1</t>
  </si>
  <si>
    <t>3.3.9.2</t>
  </si>
  <si>
    <t>3.3.9.3</t>
  </si>
  <si>
    <t>3.3.9.4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</si>
  <si>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</si>
  <si>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</si>
  <si>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</si>
  <si>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35 03 03 10</t>
  </si>
  <si>
    <t>3.3.10.1</t>
  </si>
  <si>
    <t>3.3.10.2</t>
  </si>
  <si>
    <t>35 03 04</t>
  </si>
  <si>
    <t>დიპლომისშემდგომი სამედიცინო განათლების პროგრამა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</si>
  <si>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</t>
  </si>
  <si>
    <t>3.4.1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</si>
  <si>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</si>
  <si>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</si>
  <si>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</si>
  <si>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</si>
  <si>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შრომის ბაზრის ანალიზის, ინფორმაციული დანერგვა/განვითარება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</si>
  <si>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</si>
  <si>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</si>
  <si>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</si>
  <si>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</si>
  <si>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</si>
  <si>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5.4</t>
  </si>
  <si>
    <t>სამედიცინო დაწესებულებათა მშენებლობა, აღჭურვა და  ფუნქციონირების ხელშეწყობა</t>
  </si>
  <si>
    <t>3.2.10.1</t>
  </si>
  <si>
    <t>3.2.10.2</t>
  </si>
  <si>
    <t>3.2.10.3</t>
  </si>
  <si>
    <t>3.2.10.4</t>
  </si>
  <si>
    <t>3.2.10.5</t>
  </si>
  <si>
    <t>3.2.10.6</t>
  </si>
  <si>
    <t>3.2.11.1</t>
  </si>
  <si>
    <t>3.2.11.2</t>
  </si>
  <si>
    <t>3.2.11.3</t>
  </si>
  <si>
    <t>3.2.11.4</t>
  </si>
  <si>
    <t>3.2.11.5</t>
  </si>
  <si>
    <t>დანართი №3.3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</si>
</sst>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3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name val="Sylfaen"/>
      <family val="1"/>
    </font>
    <font>
      <b/>
      <i/>
      <sz val="11"/>
      <name val="Sylfaen"/>
      <family val="1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Calibri"/>
      <family val="2"/>
      <scheme val="minor"/>
    </font>
    <font>
      <b/>
      <i/>
      <u/>
      <sz val="14"/>
      <name val="Arial"/>
      <family val="2"/>
    </font>
    <font>
      <b/>
      <i/>
      <sz val="14"/>
      <name val="Calibri"/>
      <family val="2"/>
      <scheme val="minor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1"/>
      <color rgb="FF000000"/>
      <name val="Sylfaen"/>
      <family val="1"/>
      <charset val="204"/>
    </font>
    <font>
      <sz val="11"/>
      <name val="Sylfaen"/>
      <family val="1"/>
      <charset val="204"/>
    </font>
    <font>
      <sz val="12"/>
      <name val="Sylfaen"/>
      <family val="1"/>
      <charset val="204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b/>
      <u/>
      <sz val="14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</borders>
  <cellStyleXfs count="9">
    <xf numFmtId="0" fontId="0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9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4">
    <xf numFmtId="0" fontId="0" fillId="0" borderId="0" xfId="0"/>
    <xf numFmtId="0" fontId="8" fillId="0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165" fontId="19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65" fontId="22" fillId="0" borderId="2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65" fontId="22" fillId="2" borderId="2" xfId="0" applyNumberFormat="1" applyFont="1" applyFill="1" applyBorder="1" applyAlignment="1">
      <alignment horizontal="center" vertical="center" wrapText="1"/>
    </xf>
    <xf numFmtId="165" fontId="23" fillId="2" borderId="2" xfId="0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165" fontId="23" fillId="0" borderId="2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  <xf numFmtId="165" fontId="8" fillId="3" borderId="0" xfId="0" applyNumberFormat="1" applyFont="1" applyFill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vertical="center" wrapText="1"/>
    </xf>
    <xf numFmtId="165" fontId="22" fillId="3" borderId="2" xfId="0" applyNumberFormat="1" applyFont="1" applyFill="1" applyBorder="1" applyAlignment="1">
      <alignment horizontal="center" vertical="center" wrapText="1"/>
    </xf>
    <xf numFmtId="165" fontId="23" fillId="3" borderId="2" xfId="0" applyNumberFormat="1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49" fontId="24" fillId="7" borderId="2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vertical="center" wrapText="1"/>
    </xf>
    <xf numFmtId="165" fontId="22" fillId="7" borderId="2" xfId="0" applyNumberFormat="1" applyFont="1" applyFill="1" applyBorder="1" applyAlignment="1">
      <alignment horizontal="center" vertical="center" wrapText="1"/>
    </xf>
    <xf numFmtId="165" fontId="23" fillId="7" borderId="2" xfId="0" applyNumberFormat="1" applyFont="1" applyFill="1" applyBorder="1" applyAlignment="1">
      <alignment horizontal="center" vertical="center" wrapText="1"/>
    </xf>
    <xf numFmtId="49" fontId="8" fillId="6" borderId="0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49" fontId="31" fillId="5" borderId="2" xfId="0" applyNumberFormat="1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vertical="center" wrapText="1"/>
    </xf>
    <xf numFmtId="165" fontId="30" fillId="5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9">
    <cellStyle name="Comma 2" xfId="1"/>
    <cellStyle name="Comma 3" xfId="2"/>
    <cellStyle name="Comma 4" xfId="8"/>
    <cellStyle name="Normal" xfId="0" builtinId="0"/>
    <cellStyle name="Normal 2" xfId="3"/>
    <cellStyle name="Normal 2 2" xfId="4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T201"/>
  <sheetViews>
    <sheetView tabSelected="1" view="pageBreakPreview" zoomScale="73" zoomScaleNormal="100" zoomScaleSheetLayoutView="73" workbookViewId="0">
      <pane xSplit="4" ySplit="6" topLeftCell="E7" activePane="bottomRight" state="frozen"/>
      <selection pane="topRight" activeCell="E1" sqref="E1"/>
      <selection pane="bottomLeft" activeCell="A8" sqref="A8"/>
      <selection pane="bottomRight" activeCell="D166" sqref="D166:D171"/>
    </sheetView>
  </sheetViews>
  <sheetFormatPr defaultColWidth="9.140625" defaultRowHeight="15" x14ac:dyDescent="0.25"/>
  <cols>
    <col min="1" max="1" width="4" style="9" hidden="1" customWidth="1"/>
    <col min="2" max="2" width="11.42578125" style="10" customWidth="1"/>
    <col min="3" max="3" width="9.140625" style="10"/>
    <col min="4" max="4" width="77.7109375" style="2" customWidth="1"/>
    <col min="5" max="5" width="17" style="2" customWidth="1"/>
    <col min="6" max="6" width="17.7109375" style="2" customWidth="1"/>
    <col min="7" max="7" width="14.42578125" style="2" customWidth="1"/>
    <col min="8" max="8" width="19.42578125" style="2" customWidth="1"/>
    <col min="9" max="15" width="14.85546875" style="2" customWidth="1"/>
    <col min="16" max="16" width="14.140625" style="10" customWidth="1"/>
    <col min="17" max="17" width="14.85546875" style="2" customWidth="1"/>
    <col min="18" max="18" width="16.7109375" style="2" customWidth="1"/>
    <col min="19" max="19" width="14.85546875" style="2" customWidth="1"/>
    <col min="20" max="20" width="14.140625" style="10" customWidth="1"/>
    <col min="21" max="16384" width="9.140625" style="2"/>
  </cols>
  <sheetData>
    <row r="1" spans="1:20" hidden="1" x14ac:dyDescent="0.25"/>
    <row r="3" spans="1:20" x14ac:dyDescent="0.25">
      <c r="D3" s="11" t="s">
        <v>377</v>
      </c>
      <c r="E3" s="36"/>
    </row>
    <row r="4" spans="1:20" x14ac:dyDescent="0.25">
      <c r="A4" s="54"/>
      <c r="B4" s="55" t="s">
        <v>0</v>
      </c>
      <c r="C4" s="55" t="s">
        <v>1</v>
      </c>
      <c r="D4" s="55" t="s">
        <v>2</v>
      </c>
      <c r="E4" s="58" t="s">
        <v>14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60"/>
    </row>
    <row r="5" spans="1:20" x14ac:dyDescent="0.25">
      <c r="A5" s="54"/>
      <c r="B5" s="56"/>
      <c r="C5" s="56"/>
      <c r="D5" s="56"/>
      <c r="E5" s="61" t="s">
        <v>3</v>
      </c>
      <c r="F5" s="62"/>
      <c r="G5" s="62"/>
      <c r="H5" s="63"/>
      <c r="I5" s="61" t="s">
        <v>4</v>
      </c>
      <c r="J5" s="62"/>
      <c r="K5" s="62"/>
      <c r="L5" s="63"/>
      <c r="M5" s="61" t="s">
        <v>5</v>
      </c>
      <c r="N5" s="62"/>
      <c r="O5" s="62"/>
      <c r="P5" s="63"/>
      <c r="Q5" s="61" t="s">
        <v>6</v>
      </c>
      <c r="R5" s="62"/>
      <c r="S5" s="62"/>
      <c r="T5" s="63"/>
    </row>
    <row r="6" spans="1:20" ht="90" x14ac:dyDescent="0.25">
      <c r="A6" s="54"/>
      <c r="B6" s="57"/>
      <c r="C6" s="57"/>
      <c r="D6" s="57"/>
      <c r="E6" s="12" t="s">
        <v>13</v>
      </c>
      <c r="F6" s="13" t="s">
        <v>15</v>
      </c>
      <c r="G6" s="13" t="s">
        <v>16</v>
      </c>
      <c r="H6" s="13" t="s">
        <v>17</v>
      </c>
      <c r="I6" s="12" t="s">
        <v>13</v>
      </c>
      <c r="J6" s="13" t="s">
        <v>15</v>
      </c>
      <c r="K6" s="13" t="s">
        <v>16</v>
      </c>
      <c r="L6" s="13" t="s">
        <v>17</v>
      </c>
      <c r="M6" s="12" t="s">
        <v>13</v>
      </c>
      <c r="N6" s="13" t="s">
        <v>15</v>
      </c>
      <c r="O6" s="13" t="s">
        <v>16</v>
      </c>
      <c r="P6" s="13" t="s">
        <v>17</v>
      </c>
      <c r="Q6" s="12" t="s">
        <v>13</v>
      </c>
      <c r="R6" s="13" t="s">
        <v>15</v>
      </c>
      <c r="S6" s="13" t="s">
        <v>16</v>
      </c>
      <c r="T6" s="13" t="s">
        <v>17</v>
      </c>
    </row>
    <row r="7" spans="1:20" s="19" customFormat="1" ht="58.5" x14ac:dyDescent="0.25">
      <c r="A7" s="14"/>
      <c r="B7" s="15"/>
      <c r="C7" s="16" t="s">
        <v>7</v>
      </c>
      <c r="D7" s="17" t="s">
        <v>23</v>
      </c>
      <c r="E7" s="18">
        <f>E8+E27+E57+E187+E189</f>
        <v>3162893</v>
      </c>
      <c r="F7" s="18">
        <f t="shared" ref="F7:T7" si="0">F8+F27+F57+F187+F189</f>
        <v>3162000</v>
      </c>
      <c r="G7" s="18">
        <f t="shared" si="0"/>
        <v>0</v>
      </c>
      <c r="H7" s="18">
        <f t="shared" si="0"/>
        <v>893</v>
      </c>
      <c r="I7" s="18">
        <f t="shared" si="0"/>
        <v>3327400</v>
      </c>
      <c r="J7" s="18">
        <f t="shared" si="0"/>
        <v>3326500</v>
      </c>
      <c r="K7" s="18">
        <f t="shared" si="0"/>
        <v>0</v>
      </c>
      <c r="L7" s="18">
        <f t="shared" si="0"/>
        <v>900</v>
      </c>
      <c r="M7" s="18">
        <f t="shared" si="0"/>
        <v>3572500</v>
      </c>
      <c r="N7" s="18">
        <f t="shared" si="0"/>
        <v>3571500</v>
      </c>
      <c r="O7" s="18">
        <f t="shared" si="0"/>
        <v>0</v>
      </c>
      <c r="P7" s="18">
        <f t="shared" si="0"/>
        <v>1000</v>
      </c>
      <c r="Q7" s="18">
        <f t="shared" si="0"/>
        <v>3822500</v>
      </c>
      <c r="R7" s="18">
        <f t="shared" si="0"/>
        <v>3821500</v>
      </c>
      <c r="S7" s="18">
        <f t="shared" si="0"/>
        <v>0</v>
      </c>
      <c r="T7" s="18">
        <f t="shared" si="0"/>
        <v>1000</v>
      </c>
    </row>
    <row r="8" spans="1:20" s="21" customFormat="1" ht="39" x14ac:dyDescent="0.25">
      <c r="A8" s="20"/>
      <c r="B8" s="50" t="s">
        <v>11</v>
      </c>
      <c r="C8" s="51"/>
      <c r="D8" s="52" t="s">
        <v>21</v>
      </c>
      <c r="E8" s="53">
        <f t="shared" ref="E8:T8" si="1">E9+E13+E17+E19+E23+E25</f>
        <v>52393</v>
      </c>
      <c r="F8" s="53">
        <f t="shared" si="1"/>
        <v>51500</v>
      </c>
      <c r="G8" s="53">
        <f t="shared" si="1"/>
        <v>0</v>
      </c>
      <c r="H8" s="53">
        <f t="shared" si="1"/>
        <v>893</v>
      </c>
      <c r="I8" s="53">
        <f t="shared" si="1"/>
        <v>52900</v>
      </c>
      <c r="J8" s="53">
        <f t="shared" si="1"/>
        <v>52000</v>
      </c>
      <c r="K8" s="53">
        <f t="shared" si="1"/>
        <v>0</v>
      </c>
      <c r="L8" s="53">
        <f t="shared" si="1"/>
        <v>900</v>
      </c>
      <c r="M8" s="53">
        <f t="shared" si="1"/>
        <v>53000</v>
      </c>
      <c r="N8" s="53">
        <f t="shared" si="1"/>
        <v>52000</v>
      </c>
      <c r="O8" s="53">
        <f t="shared" si="1"/>
        <v>0</v>
      </c>
      <c r="P8" s="53">
        <f t="shared" si="1"/>
        <v>1000</v>
      </c>
      <c r="Q8" s="53">
        <f t="shared" si="1"/>
        <v>53000</v>
      </c>
      <c r="R8" s="53">
        <f t="shared" si="1"/>
        <v>52000</v>
      </c>
      <c r="S8" s="53">
        <f t="shared" si="1"/>
        <v>0</v>
      </c>
      <c r="T8" s="53">
        <f t="shared" si="1"/>
        <v>1000</v>
      </c>
    </row>
    <row r="9" spans="1:20" s="8" customFormat="1" ht="30" x14ac:dyDescent="0.25">
      <c r="A9" s="6"/>
      <c r="B9" s="7" t="s">
        <v>12</v>
      </c>
      <c r="C9" s="22"/>
      <c r="D9" s="5" t="s">
        <v>32</v>
      </c>
      <c r="E9" s="23">
        <f>E10+E11+E12</f>
        <v>9414</v>
      </c>
      <c r="F9" s="23">
        <f t="shared" ref="F9:T9" si="2">F10+F11+F12</f>
        <v>9414</v>
      </c>
      <c r="G9" s="23">
        <f t="shared" si="2"/>
        <v>0</v>
      </c>
      <c r="H9" s="23">
        <f t="shared" si="2"/>
        <v>0</v>
      </c>
      <c r="I9" s="23">
        <f t="shared" si="2"/>
        <v>9500</v>
      </c>
      <c r="J9" s="23">
        <f t="shared" si="2"/>
        <v>9500</v>
      </c>
      <c r="K9" s="23">
        <f t="shared" si="2"/>
        <v>0</v>
      </c>
      <c r="L9" s="23">
        <f t="shared" si="2"/>
        <v>0</v>
      </c>
      <c r="M9" s="23">
        <f t="shared" si="2"/>
        <v>9500</v>
      </c>
      <c r="N9" s="23">
        <f t="shared" si="2"/>
        <v>9500</v>
      </c>
      <c r="O9" s="23">
        <f t="shared" si="2"/>
        <v>0</v>
      </c>
      <c r="P9" s="23">
        <f t="shared" si="2"/>
        <v>0</v>
      </c>
      <c r="Q9" s="23">
        <f t="shared" si="2"/>
        <v>9500</v>
      </c>
      <c r="R9" s="23">
        <f t="shared" si="2"/>
        <v>9500</v>
      </c>
      <c r="S9" s="23">
        <f t="shared" si="2"/>
        <v>0</v>
      </c>
      <c r="T9" s="23">
        <f t="shared" si="2"/>
        <v>0</v>
      </c>
    </row>
    <row r="10" spans="1:20" s="30" customFormat="1" ht="30" x14ac:dyDescent="0.25">
      <c r="A10" s="24"/>
      <c r="B10" s="25"/>
      <c r="C10" s="26" t="s">
        <v>8</v>
      </c>
      <c r="D10" s="27" t="s">
        <v>18</v>
      </c>
      <c r="E10" s="28">
        <f t="shared" ref="E10:E12" si="3">SUM(F10:H10)</f>
        <v>4817.5</v>
      </c>
      <c r="F10" s="29">
        <v>4817.5</v>
      </c>
      <c r="G10" s="29">
        <v>0</v>
      </c>
      <c r="H10" s="29">
        <v>0</v>
      </c>
      <c r="I10" s="28">
        <f t="shared" ref="I10:I12" si="4">SUM(J10:L10)</f>
        <v>4860</v>
      </c>
      <c r="J10" s="29">
        <v>4860</v>
      </c>
      <c r="K10" s="29">
        <v>0</v>
      </c>
      <c r="L10" s="29">
        <v>0</v>
      </c>
      <c r="M10" s="28">
        <f t="shared" ref="M10:M12" si="5">SUM(N10:P10)</f>
        <v>4860</v>
      </c>
      <c r="N10" s="29">
        <v>4860</v>
      </c>
      <c r="O10" s="29">
        <v>0</v>
      </c>
      <c r="P10" s="29">
        <v>0</v>
      </c>
      <c r="Q10" s="28">
        <f t="shared" ref="Q10:Q12" si="6">SUM(R10:T10)</f>
        <v>4860</v>
      </c>
      <c r="R10" s="29">
        <v>4860</v>
      </c>
      <c r="S10" s="29">
        <v>0</v>
      </c>
      <c r="T10" s="29">
        <v>0</v>
      </c>
    </row>
    <row r="11" spans="1:20" s="30" customFormat="1" ht="30" x14ac:dyDescent="0.25">
      <c r="A11" s="24"/>
      <c r="B11" s="25"/>
      <c r="C11" s="26" t="s">
        <v>9</v>
      </c>
      <c r="D11" s="27" t="s">
        <v>19</v>
      </c>
      <c r="E11" s="28">
        <f t="shared" si="3"/>
        <v>2115</v>
      </c>
      <c r="F11" s="29">
        <v>2115</v>
      </c>
      <c r="G11" s="29">
        <v>0</v>
      </c>
      <c r="H11" s="29">
        <v>0</v>
      </c>
      <c r="I11" s="28">
        <f t="shared" si="4"/>
        <v>2134</v>
      </c>
      <c r="J11" s="29">
        <v>2134</v>
      </c>
      <c r="K11" s="29">
        <v>0</v>
      </c>
      <c r="L11" s="29">
        <v>0</v>
      </c>
      <c r="M11" s="28">
        <f t="shared" si="5"/>
        <v>2134</v>
      </c>
      <c r="N11" s="29">
        <v>2134</v>
      </c>
      <c r="O11" s="29">
        <v>0</v>
      </c>
      <c r="P11" s="29">
        <v>0</v>
      </c>
      <c r="Q11" s="28">
        <f t="shared" si="6"/>
        <v>2134</v>
      </c>
      <c r="R11" s="29">
        <v>2134</v>
      </c>
      <c r="S11" s="29">
        <v>0</v>
      </c>
      <c r="T11" s="29">
        <v>0</v>
      </c>
    </row>
    <row r="12" spans="1:20" s="30" customFormat="1" ht="15.75" x14ac:dyDescent="0.25">
      <c r="A12" s="24"/>
      <c r="B12" s="25"/>
      <c r="C12" s="26" t="s">
        <v>10</v>
      </c>
      <c r="D12" s="27" t="s">
        <v>20</v>
      </c>
      <c r="E12" s="28">
        <f t="shared" si="3"/>
        <v>2481.5</v>
      </c>
      <c r="F12" s="29">
        <v>2481.5</v>
      </c>
      <c r="G12" s="29">
        <v>0</v>
      </c>
      <c r="H12" s="29">
        <v>0</v>
      </c>
      <c r="I12" s="28">
        <f t="shared" si="4"/>
        <v>2506</v>
      </c>
      <c r="J12" s="29">
        <v>2506</v>
      </c>
      <c r="K12" s="29">
        <v>0</v>
      </c>
      <c r="L12" s="29">
        <v>0</v>
      </c>
      <c r="M12" s="28">
        <f t="shared" si="5"/>
        <v>2506</v>
      </c>
      <c r="N12" s="29">
        <v>2506</v>
      </c>
      <c r="O12" s="29">
        <v>0</v>
      </c>
      <c r="P12" s="29">
        <v>0</v>
      </c>
      <c r="Q12" s="28">
        <f t="shared" si="6"/>
        <v>2506</v>
      </c>
      <c r="R12" s="29">
        <v>2506</v>
      </c>
      <c r="S12" s="29">
        <v>0</v>
      </c>
      <c r="T12" s="29">
        <v>0</v>
      </c>
    </row>
    <row r="13" spans="1:20" s="8" customFormat="1" ht="15.75" x14ac:dyDescent="0.25">
      <c r="A13" s="6"/>
      <c r="B13" s="7" t="s">
        <v>22</v>
      </c>
      <c r="C13" s="22"/>
      <c r="D13" s="5" t="s">
        <v>28</v>
      </c>
      <c r="E13" s="23">
        <f>E14+E15+E16</f>
        <v>3298</v>
      </c>
      <c r="F13" s="23">
        <f t="shared" ref="F13:T13" si="7">F14+F15+F16</f>
        <v>3298</v>
      </c>
      <c r="G13" s="23">
        <f t="shared" si="7"/>
        <v>0</v>
      </c>
      <c r="H13" s="23">
        <f t="shared" si="7"/>
        <v>0</v>
      </c>
      <c r="I13" s="23">
        <f t="shared" si="7"/>
        <v>3650</v>
      </c>
      <c r="J13" s="23">
        <f t="shared" si="7"/>
        <v>3650</v>
      </c>
      <c r="K13" s="23">
        <f t="shared" si="7"/>
        <v>0</v>
      </c>
      <c r="L13" s="23">
        <f t="shared" si="7"/>
        <v>0</v>
      </c>
      <c r="M13" s="23">
        <f t="shared" si="7"/>
        <v>3650</v>
      </c>
      <c r="N13" s="23">
        <f t="shared" si="7"/>
        <v>3650</v>
      </c>
      <c r="O13" s="23">
        <f t="shared" si="7"/>
        <v>0</v>
      </c>
      <c r="P13" s="23">
        <f t="shared" si="7"/>
        <v>0</v>
      </c>
      <c r="Q13" s="23">
        <f t="shared" si="7"/>
        <v>3650</v>
      </c>
      <c r="R13" s="23">
        <f t="shared" si="7"/>
        <v>3650</v>
      </c>
      <c r="S13" s="23">
        <f t="shared" si="7"/>
        <v>0</v>
      </c>
      <c r="T13" s="23">
        <f t="shared" si="7"/>
        <v>0</v>
      </c>
    </row>
    <row r="14" spans="1:20" s="30" customFormat="1" ht="15.75" x14ac:dyDescent="0.25">
      <c r="A14" s="24"/>
      <c r="B14" s="25"/>
      <c r="C14" s="26" t="s">
        <v>24</v>
      </c>
      <c r="D14" s="37" t="s">
        <v>29</v>
      </c>
      <c r="E14" s="28">
        <f>F14+G14+H14</f>
        <v>845.7</v>
      </c>
      <c r="F14" s="29">
        <v>845.7</v>
      </c>
      <c r="G14" s="29">
        <v>0</v>
      </c>
      <c r="H14" s="29">
        <v>0</v>
      </c>
      <c r="I14" s="28">
        <f t="shared" ref="I14:I16" si="8">SUM(J14:L14)</f>
        <v>930</v>
      </c>
      <c r="J14" s="29">
        <v>930</v>
      </c>
      <c r="K14" s="29">
        <v>0</v>
      </c>
      <c r="L14" s="29">
        <v>0</v>
      </c>
      <c r="M14" s="28">
        <f t="shared" ref="M14:M16" si="9">SUM(N14:P14)</f>
        <v>930</v>
      </c>
      <c r="N14" s="29">
        <v>930</v>
      </c>
      <c r="O14" s="29">
        <v>0</v>
      </c>
      <c r="P14" s="29">
        <v>0</v>
      </c>
      <c r="Q14" s="28">
        <f t="shared" ref="Q14:Q16" si="10">SUM(R14:T14)</f>
        <v>930</v>
      </c>
      <c r="R14" s="29">
        <v>930</v>
      </c>
      <c r="S14" s="29">
        <v>0</v>
      </c>
      <c r="T14" s="29">
        <v>0</v>
      </c>
    </row>
    <row r="15" spans="1:20" s="30" customFormat="1" ht="15.75" x14ac:dyDescent="0.25">
      <c r="A15" s="24"/>
      <c r="B15" s="25"/>
      <c r="C15" s="26" t="s">
        <v>25</v>
      </c>
      <c r="D15" s="37" t="s">
        <v>30</v>
      </c>
      <c r="E15" s="28">
        <f t="shared" ref="E15:E16" si="11">F15+G15+H15</f>
        <v>1024</v>
      </c>
      <c r="F15" s="29">
        <v>1024</v>
      </c>
      <c r="G15" s="29">
        <v>0</v>
      </c>
      <c r="H15" s="29">
        <v>0</v>
      </c>
      <c r="I15" s="28">
        <f t="shared" si="8"/>
        <v>1140</v>
      </c>
      <c r="J15" s="29">
        <v>1140</v>
      </c>
      <c r="K15" s="29">
        <v>0</v>
      </c>
      <c r="L15" s="29">
        <v>0</v>
      </c>
      <c r="M15" s="28">
        <f t="shared" si="9"/>
        <v>1140</v>
      </c>
      <c r="N15" s="29">
        <v>1140</v>
      </c>
      <c r="O15" s="29">
        <v>0</v>
      </c>
      <c r="P15" s="29">
        <v>0</v>
      </c>
      <c r="Q15" s="28">
        <f t="shared" si="10"/>
        <v>1140</v>
      </c>
      <c r="R15" s="29">
        <v>1140</v>
      </c>
      <c r="S15" s="29">
        <v>0</v>
      </c>
      <c r="T15" s="29">
        <v>0</v>
      </c>
    </row>
    <row r="16" spans="1:20" s="30" customFormat="1" ht="15.75" x14ac:dyDescent="0.25">
      <c r="A16" s="24"/>
      <c r="B16" s="25"/>
      <c r="C16" s="26" t="s">
        <v>26</v>
      </c>
      <c r="D16" s="37" t="s">
        <v>31</v>
      </c>
      <c r="E16" s="28">
        <f t="shared" si="11"/>
        <v>1428.3</v>
      </c>
      <c r="F16" s="29">
        <v>1428.3</v>
      </c>
      <c r="G16" s="29">
        <v>0</v>
      </c>
      <c r="H16" s="29">
        <v>0</v>
      </c>
      <c r="I16" s="28">
        <f t="shared" si="8"/>
        <v>1580</v>
      </c>
      <c r="J16" s="29">
        <v>1580</v>
      </c>
      <c r="K16" s="29">
        <v>0</v>
      </c>
      <c r="L16" s="29">
        <v>0</v>
      </c>
      <c r="M16" s="28">
        <f t="shared" si="9"/>
        <v>1580</v>
      </c>
      <c r="N16" s="29">
        <v>1580</v>
      </c>
      <c r="O16" s="29">
        <v>0</v>
      </c>
      <c r="P16" s="29">
        <v>0</v>
      </c>
      <c r="Q16" s="28">
        <f t="shared" si="10"/>
        <v>1580</v>
      </c>
      <c r="R16" s="29">
        <v>1580</v>
      </c>
      <c r="S16" s="29">
        <v>0</v>
      </c>
      <c r="T16" s="29">
        <v>0</v>
      </c>
    </row>
    <row r="17" spans="1:20" ht="30" x14ac:dyDescent="0.25">
      <c r="B17" s="7" t="s">
        <v>27</v>
      </c>
      <c r="C17" s="22"/>
      <c r="D17" s="5" t="s">
        <v>38</v>
      </c>
      <c r="E17" s="23">
        <f>E18</f>
        <v>7787</v>
      </c>
      <c r="F17" s="23">
        <f t="shared" ref="F17:T17" si="12">F18</f>
        <v>7260</v>
      </c>
      <c r="G17" s="23">
        <f t="shared" si="12"/>
        <v>0</v>
      </c>
      <c r="H17" s="23">
        <f t="shared" si="12"/>
        <v>527</v>
      </c>
      <c r="I17" s="23">
        <f t="shared" si="12"/>
        <v>7858</v>
      </c>
      <c r="J17" s="23">
        <f t="shared" si="12"/>
        <v>7300</v>
      </c>
      <c r="K17" s="23">
        <f t="shared" si="12"/>
        <v>0</v>
      </c>
      <c r="L17" s="23">
        <f t="shared" si="12"/>
        <v>558</v>
      </c>
      <c r="M17" s="23">
        <f t="shared" si="12"/>
        <v>7958</v>
      </c>
      <c r="N17" s="23">
        <f t="shared" si="12"/>
        <v>7300</v>
      </c>
      <c r="O17" s="23">
        <f t="shared" si="12"/>
        <v>0</v>
      </c>
      <c r="P17" s="23">
        <f t="shared" si="12"/>
        <v>658</v>
      </c>
      <c r="Q17" s="23">
        <f t="shared" si="12"/>
        <v>7958</v>
      </c>
      <c r="R17" s="23">
        <f t="shared" si="12"/>
        <v>7300</v>
      </c>
      <c r="S17" s="23">
        <f t="shared" si="12"/>
        <v>0</v>
      </c>
      <c r="T17" s="23">
        <f t="shared" si="12"/>
        <v>658</v>
      </c>
    </row>
    <row r="18" spans="1:20" s="8" customFormat="1" ht="15.75" x14ac:dyDescent="0.25">
      <c r="A18" s="6"/>
      <c r="B18" s="25"/>
      <c r="C18" s="26" t="s">
        <v>45</v>
      </c>
      <c r="D18" s="37" t="s">
        <v>39</v>
      </c>
      <c r="E18" s="28">
        <f t="shared" ref="E18" si="13">SUM(F18:H18)</f>
        <v>7787</v>
      </c>
      <c r="F18" s="29">
        <v>7260</v>
      </c>
      <c r="G18" s="29">
        <v>0</v>
      </c>
      <c r="H18" s="29">
        <v>527</v>
      </c>
      <c r="I18" s="28">
        <f t="shared" ref="I18" si="14">SUM(J18:L18)</f>
        <v>7858</v>
      </c>
      <c r="J18" s="29">
        <v>7300</v>
      </c>
      <c r="K18" s="29">
        <v>0</v>
      </c>
      <c r="L18" s="29">
        <v>558</v>
      </c>
      <c r="M18" s="28">
        <f t="shared" ref="M18" si="15">SUM(N18:P18)</f>
        <v>7958</v>
      </c>
      <c r="N18" s="29">
        <v>7300</v>
      </c>
      <c r="O18" s="29">
        <v>0</v>
      </c>
      <c r="P18" s="29">
        <v>658</v>
      </c>
      <c r="Q18" s="28">
        <f t="shared" ref="Q18" si="16">SUM(R18:T18)</f>
        <v>7958</v>
      </c>
      <c r="R18" s="29">
        <v>7300</v>
      </c>
      <c r="S18" s="29">
        <v>0</v>
      </c>
      <c r="T18" s="29">
        <v>658</v>
      </c>
    </row>
    <row r="19" spans="1:20" s="1" customFormat="1" ht="15.75" x14ac:dyDescent="0.25">
      <c r="A19" s="39"/>
      <c r="B19" s="7" t="s">
        <v>40</v>
      </c>
      <c r="C19" s="22"/>
      <c r="D19" s="40" t="s">
        <v>43</v>
      </c>
      <c r="E19" s="23">
        <f>E20+E21+E22</f>
        <v>22349</v>
      </c>
      <c r="F19" s="23">
        <f t="shared" ref="F19:T19" si="17">F20+F21+F22</f>
        <v>22349</v>
      </c>
      <c r="G19" s="23">
        <f t="shared" si="17"/>
        <v>0</v>
      </c>
      <c r="H19" s="23">
        <f t="shared" si="17"/>
        <v>0</v>
      </c>
      <c r="I19" s="23">
        <f t="shared" si="17"/>
        <v>22350</v>
      </c>
      <c r="J19" s="23">
        <f t="shared" si="17"/>
        <v>22350</v>
      </c>
      <c r="K19" s="23">
        <f t="shared" si="17"/>
        <v>0</v>
      </c>
      <c r="L19" s="23">
        <f t="shared" si="17"/>
        <v>0</v>
      </c>
      <c r="M19" s="23">
        <f t="shared" si="17"/>
        <v>22350</v>
      </c>
      <c r="N19" s="23">
        <f t="shared" si="17"/>
        <v>22350</v>
      </c>
      <c r="O19" s="23">
        <f t="shared" si="17"/>
        <v>0</v>
      </c>
      <c r="P19" s="23">
        <f t="shared" si="17"/>
        <v>0</v>
      </c>
      <c r="Q19" s="23">
        <f t="shared" si="17"/>
        <v>22350</v>
      </c>
      <c r="R19" s="23">
        <f t="shared" si="17"/>
        <v>22350</v>
      </c>
      <c r="S19" s="23">
        <f t="shared" si="17"/>
        <v>0</v>
      </c>
      <c r="T19" s="23">
        <f t="shared" si="17"/>
        <v>0</v>
      </c>
    </row>
    <row r="20" spans="1:20" s="30" customFormat="1" ht="60" x14ac:dyDescent="0.25">
      <c r="A20" s="24"/>
      <c r="B20" s="25"/>
      <c r="C20" s="26" t="s">
        <v>46</v>
      </c>
      <c r="D20" s="37" t="s">
        <v>44</v>
      </c>
      <c r="E20" s="28">
        <f t="shared" ref="E20:E22" si="18">SUM(F20:H20)</f>
        <v>10659</v>
      </c>
      <c r="F20" s="29">
        <v>10659</v>
      </c>
      <c r="G20" s="29">
        <v>0</v>
      </c>
      <c r="H20" s="29">
        <v>0</v>
      </c>
      <c r="I20" s="28">
        <f t="shared" ref="I20:I22" si="19">SUM(J20:L20)</f>
        <v>10660</v>
      </c>
      <c r="J20" s="29">
        <v>10660</v>
      </c>
      <c r="K20" s="29">
        <v>0</v>
      </c>
      <c r="L20" s="29">
        <v>0</v>
      </c>
      <c r="M20" s="28">
        <f t="shared" ref="M20:M22" si="20">SUM(N20:P20)</f>
        <v>10660</v>
      </c>
      <c r="N20" s="29">
        <v>10660</v>
      </c>
      <c r="O20" s="29">
        <v>0</v>
      </c>
      <c r="P20" s="29">
        <v>0</v>
      </c>
      <c r="Q20" s="28">
        <f t="shared" ref="Q20:Q22" si="21">SUM(R20:T20)</f>
        <v>10660</v>
      </c>
      <c r="R20" s="29">
        <v>10660</v>
      </c>
      <c r="S20" s="29">
        <v>0</v>
      </c>
      <c r="T20" s="29">
        <v>0</v>
      </c>
    </row>
    <row r="21" spans="1:20" s="30" customFormat="1" ht="60" x14ac:dyDescent="0.25">
      <c r="A21" s="24"/>
      <c r="B21" s="25"/>
      <c r="C21" s="26" t="s">
        <v>47</v>
      </c>
      <c r="D21" s="37" t="s">
        <v>41</v>
      </c>
      <c r="E21" s="28">
        <f t="shared" si="18"/>
        <v>10315</v>
      </c>
      <c r="F21" s="29">
        <v>10315</v>
      </c>
      <c r="G21" s="29">
        <v>0</v>
      </c>
      <c r="H21" s="29">
        <v>0</v>
      </c>
      <c r="I21" s="28">
        <f t="shared" si="19"/>
        <v>10315</v>
      </c>
      <c r="J21" s="29">
        <v>10315</v>
      </c>
      <c r="K21" s="29">
        <v>0</v>
      </c>
      <c r="L21" s="29">
        <v>0</v>
      </c>
      <c r="M21" s="28">
        <f t="shared" si="20"/>
        <v>10315</v>
      </c>
      <c r="N21" s="29">
        <v>10315</v>
      </c>
      <c r="O21" s="29">
        <v>0</v>
      </c>
      <c r="P21" s="29">
        <v>0</v>
      </c>
      <c r="Q21" s="28">
        <f t="shared" si="21"/>
        <v>10315</v>
      </c>
      <c r="R21" s="29">
        <v>10315</v>
      </c>
      <c r="S21" s="29">
        <v>0</v>
      </c>
      <c r="T21" s="29">
        <v>0</v>
      </c>
    </row>
    <row r="22" spans="1:20" s="30" customFormat="1" ht="60" x14ac:dyDescent="0.25">
      <c r="A22" s="24"/>
      <c r="B22" s="25"/>
      <c r="C22" s="26" t="s">
        <v>48</v>
      </c>
      <c r="D22" s="37" t="s">
        <v>42</v>
      </c>
      <c r="E22" s="28">
        <f t="shared" si="18"/>
        <v>1375</v>
      </c>
      <c r="F22" s="29">
        <v>1375</v>
      </c>
      <c r="G22" s="29">
        <v>0</v>
      </c>
      <c r="H22" s="29">
        <v>0</v>
      </c>
      <c r="I22" s="28">
        <f t="shared" si="19"/>
        <v>1375</v>
      </c>
      <c r="J22" s="29">
        <v>1375</v>
      </c>
      <c r="K22" s="29">
        <v>0</v>
      </c>
      <c r="L22" s="29">
        <v>0</v>
      </c>
      <c r="M22" s="28">
        <f t="shared" si="20"/>
        <v>1375</v>
      </c>
      <c r="N22" s="29">
        <v>1375</v>
      </c>
      <c r="O22" s="29">
        <v>0</v>
      </c>
      <c r="P22" s="29">
        <v>0</v>
      </c>
      <c r="Q22" s="28">
        <f t="shared" si="21"/>
        <v>1375</v>
      </c>
      <c r="R22" s="29">
        <v>1375</v>
      </c>
      <c r="S22" s="29">
        <v>0</v>
      </c>
      <c r="T22" s="29">
        <v>0</v>
      </c>
    </row>
    <row r="23" spans="1:20" s="8" customFormat="1" ht="30" x14ac:dyDescent="0.25">
      <c r="A23" s="6"/>
      <c r="B23" s="3" t="s">
        <v>34</v>
      </c>
      <c r="C23" s="4"/>
      <c r="D23" s="41" t="s">
        <v>49</v>
      </c>
      <c r="E23" s="23">
        <f>E24</f>
        <v>6648</v>
      </c>
      <c r="F23" s="23">
        <f t="shared" ref="F23:T23" si="22">F24</f>
        <v>6610</v>
      </c>
      <c r="G23" s="23">
        <f t="shared" si="22"/>
        <v>0</v>
      </c>
      <c r="H23" s="23">
        <f t="shared" si="22"/>
        <v>38</v>
      </c>
      <c r="I23" s="23">
        <f t="shared" si="22"/>
        <v>6644</v>
      </c>
      <c r="J23" s="23">
        <f t="shared" si="22"/>
        <v>6630</v>
      </c>
      <c r="K23" s="23">
        <f t="shared" si="22"/>
        <v>0</v>
      </c>
      <c r="L23" s="23">
        <f t="shared" si="22"/>
        <v>14</v>
      </c>
      <c r="M23" s="23">
        <f t="shared" si="22"/>
        <v>6644</v>
      </c>
      <c r="N23" s="23">
        <f t="shared" si="22"/>
        <v>6630</v>
      </c>
      <c r="O23" s="23">
        <f t="shared" si="22"/>
        <v>0</v>
      </c>
      <c r="P23" s="23">
        <f>P24</f>
        <v>14</v>
      </c>
      <c r="Q23" s="23">
        <f t="shared" si="22"/>
        <v>6644</v>
      </c>
      <c r="R23" s="23">
        <f t="shared" si="22"/>
        <v>6630</v>
      </c>
      <c r="S23" s="23">
        <f t="shared" si="22"/>
        <v>0</v>
      </c>
      <c r="T23" s="23">
        <f t="shared" si="22"/>
        <v>14</v>
      </c>
    </row>
    <row r="24" spans="1:20" s="30" customFormat="1" ht="30" x14ac:dyDescent="0.25">
      <c r="A24" s="24"/>
      <c r="B24" s="25"/>
      <c r="C24" s="26" t="s">
        <v>33</v>
      </c>
      <c r="D24" s="37" t="s">
        <v>35</v>
      </c>
      <c r="E24" s="28">
        <f t="shared" ref="E24" si="23">SUM(F24:H24)</f>
        <v>6648</v>
      </c>
      <c r="F24" s="29">
        <v>6610</v>
      </c>
      <c r="G24" s="29">
        <v>0</v>
      </c>
      <c r="H24" s="29">
        <v>38</v>
      </c>
      <c r="I24" s="28">
        <f t="shared" ref="I24" si="24">SUM(J24:L24)</f>
        <v>6644</v>
      </c>
      <c r="J24" s="29">
        <v>6630</v>
      </c>
      <c r="K24" s="29">
        <v>0</v>
      </c>
      <c r="L24" s="29">
        <v>14</v>
      </c>
      <c r="M24" s="28">
        <f t="shared" ref="M24" si="25">SUM(N24:P24)</f>
        <v>6644</v>
      </c>
      <c r="N24" s="29">
        <v>6630</v>
      </c>
      <c r="O24" s="29">
        <v>0</v>
      </c>
      <c r="P24" s="29">
        <v>14</v>
      </c>
      <c r="Q24" s="28">
        <f t="shared" ref="Q24" si="26">SUM(R24:T24)</f>
        <v>6644</v>
      </c>
      <c r="R24" s="29">
        <v>6630</v>
      </c>
      <c r="S24" s="29">
        <v>0</v>
      </c>
      <c r="T24" s="29">
        <v>14</v>
      </c>
    </row>
    <row r="25" spans="1:20" ht="15.75" x14ac:dyDescent="0.25">
      <c r="B25" s="7" t="s">
        <v>50</v>
      </c>
      <c r="C25" s="22"/>
      <c r="D25" s="5" t="s">
        <v>36</v>
      </c>
      <c r="E25" s="23">
        <f>E26</f>
        <v>2897</v>
      </c>
      <c r="F25" s="23">
        <f t="shared" ref="F25:T25" si="27">F26</f>
        <v>2569</v>
      </c>
      <c r="G25" s="23">
        <f t="shared" si="27"/>
        <v>0</v>
      </c>
      <c r="H25" s="23">
        <f t="shared" si="27"/>
        <v>328</v>
      </c>
      <c r="I25" s="23">
        <f t="shared" si="27"/>
        <v>2898</v>
      </c>
      <c r="J25" s="23">
        <f t="shared" si="27"/>
        <v>2570</v>
      </c>
      <c r="K25" s="23">
        <f t="shared" si="27"/>
        <v>0</v>
      </c>
      <c r="L25" s="23">
        <f t="shared" si="27"/>
        <v>328</v>
      </c>
      <c r="M25" s="23">
        <f t="shared" si="27"/>
        <v>2898</v>
      </c>
      <c r="N25" s="23">
        <f t="shared" si="27"/>
        <v>2570</v>
      </c>
      <c r="O25" s="23">
        <f t="shared" si="27"/>
        <v>0</v>
      </c>
      <c r="P25" s="23">
        <f t="shared" si="27"/>
        <v>328</v>
      </c>
      <c r="Q25" s="23">
        <f t="shared" si="27"/>
        <v>2898</v>
      </c>
      <c r="R25" s="23">
        <f t="shared" si="27"/>
        <v>2570</v>
      </c>
      <c r="S25" s="23">
        <f t="shared" si="27"/>
        <v>0</v>
      </c>
      <c r="T25" s="23">
        <f t="shared" si="27"/>
        <v>328</v>
      </c>
    </row>
    <row r="26" spans="1:20" ht="36" x14ac:dyDescent="0.25">
      <c r="B26" s="25"/>
      <c r="C26" s="26" t="s">
        <v>51</v>
      </c>
      <c r="D26" s="38" t="s">
        <v>37</v>
      </c>
      <c r="E26" s="28">
        <f t="shared" ref="E26" si="28">SUM(F26:H26)</f>
        <v>2897</v>
      </c>
      <c r="F26" s="29">
        <v>2569</v>
      </c>
      <c r="G26" s="29">
        <v>0</v>
      </c>
      <c r="H26" s="29">
        <v>328</v>
      </c>
      <c r="I26" s="28">
        <f t="shared" ref="I26" si="29">SUM(J26:L26)</f>
        <v>2898</v>
      </c>
      <c r="J26" s="29">
        <v>2570</v>
      </c>
      <c r="K26" s="29">
        <v>0</v>
      </c>
      <c r="L26" s="29">
        <v>328</v>
      </c>
      <c r="M26" s="28">
        <f t="shared" ref="M26" si="30">SUM(N26:P26)</f>
        <v>2898</v>
      </c>
      <c r="N26" s="29">
        <v>2570</v>
      </c>
      <c r="O26" s="29">
        <v>0</v>
      </c>
      <c r="P26" s="29">
        <v>328</v>
      </c>
      <c r="Q26" s="28">
        <f t="shared" ref="Q26" si="31">SUM(R26:T26)</f>
        <v>2898</v>
      </c>
      <c r="R26" s="29">
        <v>2570</v>
      </c>
      <c r="S26" s="29">
        <v>0</v>
      </c>
      <c r="T26" s="29">
        <v>328</v>
      </c>
    </row>
    <row r="27" spans="1:20" ht="19.5" x14ac:dyDescent="0.25">
      <c r="B27" s="50" t="s">
        <v>52</v>
      </c>
      <c r="C27" s="51"/>
      <c r="D27" s="52" t="s">
        <v>53</v>
      </c>
      <c r="E27" s="53">
        <f>E28+E31+E42</f>
        <v>2273000</v>
      </c>
      <c r="F27" s="53">
        <f>F28+F31+F42</f>
        <v>2273000</v>
      </c>
      <c r="G27" s="53">
        <f t="shared" ref="G27:T27" si="32">G28+G31+G42</f>
        <v>0</v>
      </c>
      <c r="H27" s="53">
        <f t="shared" si="32"/>
        <v>0</v>
      </c>
      <c r="I27" s="53">
        <f t="shared" si="32"/>
        <v>2400000</v>
      </c>
      <c r="J27" s="53">
        <f t="shared" si="32"/>
        <v>2400000</v>
      </c>
      <c r="K27" s="53">
        <f t="shared" si="32"/>
        <v>0</v>
      </c>
      <c r="L27" s="53">
        <f t="shared" si="32"/>
        <v>0</v>
      </c>
      <c r="M27" s="53">
        <f t="shared" si="32"/>
        <v>2600000</v>
      </c>
      <c r="N27" s="53">
        <f t="shared" si="32"/>
        <v>2600000</v>
      </c>
      <c r="O27" s="53">
        <f t="shared" si="32"/>
        <v>0</v>
      </c>
      <c r="P27" s="53">
        <f t="shared" si="32"/>
        <v>0</v>
      </c>
      <c r="Q27" s="53">
        <f t="shared" si="32"/>
        <v>2800000</v>
      </c>
      <c r="R27" s="53">
        <f t="shared" si="32"/>
        <v>2800000</v>
      </c>
      <c r="S27" s="53">
        <f t="shared" si="32"/>
        <v>0</v>
      </c>
      <c r="T27" s="53">
        <f t="shared" si="32"/>
        <v>0</v>
      </c>
    </row>
    <row r="28" spans="1:20" ht="15.75" x14ac:dyDescent="0.25">
      <c r="B28" s="7" t="s">
        <v>54</v>
      </c>
      <c r="C28" s="22"/>
      <c r="D28" s="5" t="s">
        <v>55</v>
      </c>
      <c r="E28" s="23">
        <f>E29+E30</f>
        <v>1570000</v>
      </c>
      <c r="F28" s="23">
        <f t="shared" ref="F28:T28" si="33">F29+F30</f>
        <v>1570000</v>
      </c>
      <c r="G28" s="23">
        <f t="shared" si="33"/>
        <v>0</v>
      </c>
      <c r="H28" s="23">
        <f t="shared" si="33"/>
        <v>0</v>
      </c>
      <c r="I28" s="23">
        <f t="shared" si="33"/>
        <v>1686000</v>
      </c>
      <c r="J28" s="23">
        <f t="shared" si="33"/>
        <v>1686000</v>
      </c>
      <c r="K28" s="23">
        <f t="shared" si="33"/>
        <v>0</v>
      </c>
      <c r="L28" s="23">
        <f t="shared" si="33"/>
        <v>0</v>
      </c>
      <c r="M28" s="23">
        <f t="shared" si="33"/>
        <v>1875000</v>
      </c>
      <c r="N28" s="23">
        <f t="shared" si="33"/>
        <v>1875000</v>
      </c>
      <c r="O28" s="23">
        <f t="shared" si="33"/>
        <v>0</v>
      </c>
      <c r="P28" s="23">
        <f t="shared" si="33"/>
        <v>0</v>
      </c>
      <c r="Q28" s="23">
        <f t="shared" si="33"/>
        <v>2064000</v>
      </c>
      <c r="R28" s="23">
        <f t="shared" si="33"/>
        <v>2064000</v>
      </c>
      <c r="S28" s="23">
        <f t="shared" si="33"/>
        <v>0</v>
      </c>
      <c r="T28" s="23">
        <f t="shared" si="33"/>
        <v>0</v>
      </c>
    </row>
    <row r="29" spans="1:20" ht="36" x14ac:dyDescent="0.25">
      <c r="B29" s="25"/>
      <c r="C29" s="26" t="s">
        <v>76</v>
      </c>
      <c r="D29" s="38" t="s">
        <v>56</v>
      </c>
      <c r="E29" s="28">
        <f t="shared" ref="E29:E30" si="34">SUM(F29:H29)</f>
        <v>1467765.6</v>
      </c>
      <c r="F29" s="29">
        <v>1467765.6</v>
      </c>
      <c r="G29" s="29">
        <v>0</v>
      </c>
      <c r="H29" s="29">
        <v>0</v>
      </c>
      <c r="I29" s="28">
        <f t="shared" ref="I29:I30" si="35">SUM(J29:L29)</f>
        <v>1583765.6</v>
      </c>
      <c r="J29" s="29">
        <v>1583765.6</v>
      </c>
      <c r="K29" s="29">
        <v>0</v>
      </c>
      <c r="L29" s="29">
        <v>0</v>
      </c>
      <c r="M29" s="28">
        <f t="shared" ref="M29:M30" si="36">SUM(N29:P29)</f>
        <v>1772765.6</v>
      </c>
      <c r="N29" s="29">
        <v>1772765.6</v>
      </c>
      <c r="O29" s="29">
        <v>0</v>
      </c>
      <c r="P29" s="29">
        <v>0</v>
      </c>
      <c r="Q29" s="28">
        <f t="shared" ref="Q29:Q30" si="37">SUM(R29:T29)</f>
        <v>1961765.6</v>
      </c>
      <c r="R29" s="29">
        <v>1961765.6</v>
      </c>
      <c r="S29" s="29">
        <v>0</v>
      </c>
      <c r="T29" s="29">
        <v>0</v>
      </c>
    </row>
    <row r="30" spans="1:20" ht="72" x14ac:dyDescent="0.25">
      <c r="B30" s="25"/>
      <c r="C30" s="26" t="s">
        <v>75</v>
      </c>
      <c r="D30" s="38" t="s">
        <v>57</v>
      </c>
      <c r="E30" s="28">
        <f t="shared" si="34"/>
        <v>102234.4</v>
      </c>
      <c r="F30" s="29">
        <v>102234.4</v>
      </c>
      <c r="G30" s="29">
        <v>0</v>
      </c>
      <c r="H30" s="29">
        <v>0</v>
      </c>
      <c r="I30" s="28">
        <f t="shared" si="35"/>
        <v>102234.4</v>
      </c>
      <c r="J30" s="29">
        <v>102234.4</v>
      </c>
      <c r="K30" s="29">
        <v>0</v>
      </c>
      <c r="L30" s="29">
        <v>0</v>
      </c>
      <c r="M30" s="28">
        <f t="shared" si="36"/>
        <v>102234.4</v>
      </c>
      <c r="N30" s="29">
        <v>102234.4</v>
      </c>
      <c r="O30" s="29">
        <v>0</v>
      </c>
      <c r="P30" s="29">
        <v>0</v>
      </c>
      <c r="Q30" s="28">
        <f t="shared" si="37"/>
        <v>102234.4</v>
      </c>
      <c r="R30" s="29">
        <v>102234.4</v>
      </c>
      <c r="S30" s="29">
        <v>0</v>
      </c>
      <c r="T30" s="29">
        <v>0</v>
      </c>
    </row>
    <row r="31" spans="1:20" ht="15.75" x14ac:dyDescent="0.25">
      <c r="B31" s="7" t="s">
        <v>58</v>
      </c>
      <c r="C31" s="22"/>
      <c r="D31" s="5" t="s">
        <v>59</v>
      </c>
      <c r="E31" s="23">
        <f>SUM(E32:E41)</f>
        <v>680000</v>
      </c>
      <c r="F31" s="23">
        <f t="shared" ref="F31:T31" si="38">SUM(F32:F41)</f>
        <v>680000</v>
      </c>
      <c r="G31" s="23">
        <f t="shared" si="38"/>
        <v>0</v>
      </c>
      <c r="H31" s="23">
        <f t="shared" si="38"/>
        <v>0</v>
      </c>
      <c r="I31" s="23">
        <f>SUM(I32:I41)</f>
        <v>690000</v>
      </c>
      <c r="J31" s="23">
        <f t="shared" si="38"/>
        <v>690000</v>
      </c>
      <c r="K31" s="23">
        <f t="shared" si="38"/>
        <v>0</v>
      </c>
      <c r="L31" s="23">
        <f t="shared" si="38"/>
        <v>0</v>
      </c>
      <c r="M31" s="23">
        <f>SUM(N31:P31)</f>
        <v>700000.00000000012</v>
      </c>
      <c r="N31" s="23">
        <f t="shared" si="38"/>
        <v>700000.00000000012</v>
      </c>
      <c r="O31" s="23">
        <f t="shared" si="38"/>
        <v>0</v>
      </c>
      <c r="P31" s="23">
        <f t="shared" si="38"/>
        <v>0</v>
      </c>
      <c r="Q31" s="23">
        <f>SUM(R31:T31)</f>
        <v>710000.00000000012</v>
      </c>
      <c r="R31" s="23">
        <f t="shared" si="38"/>
        <v>710000.00000000012</v>
      </c>
      <c r="S31" s="23">
        <f t="shared" si="38"/>
        <v>0</v>
      </c>
      <c r="T31" s="23">
        <f t="shared" si="38"/>
        <v>0</v>
      </c>
    </row>
    <row r="32" spans="1:20" ht="36" x14ac:dyDescent="0.25">
      <c r="B32" s="25"/>
      <c r="C32" s="26" t="s">
        <v>65</v>
      </c>
      <c r="D32" s="38" t="s">
        <v>60</v>
      </c>
      <c r="E32" s="28">
        <f>SUM(F32:H32)</f>
        <v>295788.90000000002</v>
      </c>
      <c r="F32" s="29">
        <v>295788.90000000002</v>
      </c>
      <c r="G32" s="29"/>
      <c r="H32" s="29"/>
      <c r="I32" s="28">
        <f>SUM(J32:L32)</f>
        <v>296629.8</v>
      </c>
      <c r="J32" s="29">
        <v>296629.8</v>
      </c>
      <c r="K32" s="29"/>
      <c r="L32" s="29"/>
      <c r="M32" s="28">
        <f>SUM(N32:P32)</f>
        <v>300999.3</v>
      </c>
      <c r="N32" s="29">
        <v>300999.3</v>
      </c>
      <c r="O32" s="29"/>
      <c r="P32" s="29"/>
      <c r="Q32" s="28">
        <f>SUM(R32:T32)</f>
        <v>308069.3</v>
      </c>
      <c r="R32" s="29">
        <v>308069.3</v>
      </c>
      <c r="S32" s="29"/>
      <c r="T32" s="29"/>
    </row>
    <row r="33" spans="2:20" ht="18" x14ac:dyDescent="0.25">
      <c r="B33" s="25"/>
      <c r="C33" s="26" t="s">
        <v>66</v>
      </c>
      <c r="D33" s="38" t="s">
        <v>97</v>
      </c>
      <c r="E33" s="28">
        <f t="shared" ref="E33:E41" si="39">SUM(F33:H33)</f>
        <v>220455.5</v>
      </c>
      <c r="F33" s="29">
        <v>220455.5</v>
      </c>
      <c r="G33" s="29"/>
      <c r="H33" s="29"/>
      <c r="I33" s="28">
        <f t="shared" ref="I33:I41" si="40">SUM(J33:L33)</f>
        <v>227410.5</v>
      </c>
      <c r="J33" s="29">
        <v>227410.5</v>
      </c>
      <c r="K33" s="29"/>
      <c r="L33" s="29"/>
      <c r="M33" s="28">
        <f t="shared" ref="M33:M41" si="41">SUM(N33:P33)</f>
        <v>230000</v>
      </c>
      <c r="N33" s="29">
        <v>230000</v>
      </c>
      <c r="O33" s="29"/>
      <c r="P33" s="29"/>
      <c r="Q33" s="28">
        <f t="shared" ref="Q33:Q41" si="42">SUM(R33:T33)</f>
        <v>231000</v>
      </c>
      <c r="R33" s="29">
        <v>231000</v>
      </c>
      <c r="S33" s="29"/>
      <c r="T33" s="29"/>
    </row>
    <row r="34" spans="2:20" ht="36" x14ac:dyDescent="0.25">
      <c r="B34" s="25"/>
      <c r="C34" s="26" t="s">
        <v>67</v>
      </c>
      <c r="D34" s="38" t="s">
        <v>96</v>
      </c>
      <c r="E34" s="28">
        <f t="shared" si="39"/>
        <v>120397.9</v>
      </c>
      <c r="F34" s="29">
        <v>120397.9</v>
      </c>
      <c r="G34" s="29"/>
      <c r="H34" s="29"/>
      <c r="I34" s="28">
        <f t="shared" si="40"/>
        <v>121477.8</v>
      </c>
      <c r="J34" s="29">
        <v>121477.8</v>
      </c>
      <c r="K34" s="29"/>
      <c r="L34" s="29"/>
      <c r="M34" s="28">
        <f t="shared" si="41"/>
        <v>122557.8</v>
      </c>
      <c r="N34" s="29">
        <v>122557.8</v>
      </c>
      <c r="O34" s="29"/>
      <c r="P34" s="29"/>
      <c r="Q34" s="28">
        <f t="shared" si="42"/>
        <v>123637.8</v>
      </c>
      <c r="R34" s="29">
        <v>123637.8</v>
      </c>
      <c r="S34" s="29"/>
      <c r="T34" s="29"/>
    </row>
    <row r="35" spans="2:20" ht="18" x14ac:dyDescent="0.25">
      <c r="B35" s="25"/>
      <c r="C35" s="26" t="s">
        <v>68</v>
      </c>
      <c r="D35" s="38" t="s">
        <v>95</v>
      </c>
      <c r="E35" s="28">
        <f t="shared" si="39"/>
        <v>632.1</v>
      </c>
      <c r="F35" s="29">
        <v>632.1</v>
      </c>
      <c r="G35" s="29"/>
      <c r="H35" s="29"/>
      <c r="I35" s="28">
        <f t="shared" si="40"/>
        <v>715.3</v>
      </c>
      <c r="J35" s="29">
        <v>715.3</v>
      </c>
      <c r="K35" s="29"/>
      <c r="L35" s="29"/>
      <c r="M35" s="28">
        <f t="shared" si="41"/>
        <v>715.3</v>
      </c>
      <c r="N35" s="29">
        <v>715.3</v>
      </c>
      <c r="O35" s="29"/>
      <c r="P35" s="29"/>
      <c r="Q35" s="28">
        <f t="shared" si="42"/>
        <v>715.3</v>
      </c>
      <c r="R35" s="29">
        <v>715.3</v>
      </c>
      <c r="S35" s="29"/>
      <c r="T35" s="29"/>
    </row>
    <row r="36" spans="2:20" ht="18" x14ac:dyDescent="0.25">
      <c r="B36" s="25"/>
      <c r="C36" s="26" t="s">
        <v>69</v>
      </c>
      <c r="D36" s="38" t="s">
        <v>61</v>
      </c>
      <c r="E36" s="28">
        <f t="shared" si="39"/>
        <v>16698</v>
      </c>
      <c r="F36" s="29">
        <v>16698</v>
      </c>
      <c r="G36" s="29"/>
      <c r="H36" s="29"/>
      <c r="I36" s="28">
        <f t="shared" si="40"/>
        <v>18000</v>
      </c>
      <c r="J36" s="29">
        <v>18000</v>
      </c>
      <c r="K36" s="29"/>
      <c r="L36" s="29"/>
      <c r="M36" s="28">
        <f t="shared" si="41"/>
        <v>20000</v>
      </c>
      <c r="N36" s="29">
        <v>20000</v>
      </c>
      <c r="O36" s="29"/>
      <c r="P36" s="29"/>
      <c r="Q36" s="28">
        <f t="shared" si="42"/>
        <v>21000</v>
      </c>
      <c r="R36" s="29">
        <v>21000</v>
      </c>
      <c r="S36" s="29"/>
      <c r="T36" s="29"/>
    </row>
    <row r="37" spans="2:20" ht="36" x14ac:dyDescent="0.25">
      <c r="B37" s="25"/>
      <c r="C37" s="26" t="s">
        <v>70</v>
      </c>
      <c r="D37" s="38" t="s">
        <v>94</v>
      </c>
      <c r="E37" s="28">
        <f t="shared" si="39"/>
        <v>15040</v>
      </c>
      <c r="F37" s="29">
        <v>15040</v>
      </c>
      <c r="G37" s="29"/>
      <c r="H37" s="29"/>
      <c r="I37" s="28">
        <f t="shared" si="40"/>
        <v>15040</v>
      </c>
      <c r="J37" s="29">
        <v>15040</v>
      </c>
      <c r="K37" s="29"/>
      <c r="L37" s="29"/>
      <c r="M37" s="28">
        <f t="shared" si="41"/>
        <v>15040</v>
      </c>
      <c r="N37" s="29">
        <v>15040</v>
      </c>
      <c r="O37" s="29"/>
      <c r="P37" s="29"/>
      <c r="Q37" s="28">
        <f t="shared" si="42"/>
        <v>15040</v>
      </c>
      <c r="R37" s="29">
        <v>15040</v>
      </c>
      <c r="S37" s="29"/>
      <c r="T37" s="29"/>
    </row>
    <row r="38" spans="2:20" ht="54" x14ac:dyDescent="0.25">
      <c r="B38" s="25"/>
      <c r="C38" s="26" t="s">
        <v>71</v>
      </c>
      <c r="D38" s="38" t="s">
        <v>93</v>
      </c>
      <c r="E38" s="28">
        <f t="shared" si="39"/>
        <v>2722.6</v>
      </c>
      <c r="F38" s="29">
        <v>2722.6</v>
      </c>
      <c r="G38" s="29"/>
      <c r="H38" s="29"/>
      <c r="I38" s="28">
        <f t="shared" si="40"/>
        <v>2722.6</v>
      </c>
      <c r="J38" s="29">
        <v>2722.6</v>
      </c>
      <c r="K38" s="29"/>
      <c r="L38" s="29"/>
      <c r="M38" s="28">
        <f t="shared" si="41"/>
        <v>2722.6</v>
      </c>
      <c r="N38" s="29">
        <v>2722.6</v>
      </c>
      <c r="O38" s="29"/>
      <c r="P38" s="29"/>
      <c r="Q38" s="28">
        <f t="shared" si="42"/>
        <v>2722.6</v>
      </c>
      <c r="R38" s="29">
        <v>2722.6</v>
      </c>
      <c r="S38" s="29"/>
      <c r="T38" s="29"/>
    </row>
    <row r="39" spans="2:20" ht="18" x14ac:dyDescent="0.25">
      <c r="B39" s="25"/>
      <c r="C39" s="26" t="s">
        <v>72</v>
      </c>
      <c r="D39" s="38" t="s">
        <v>62</v>
      </c>
      <c r="E39" s="28">
        <f t="shared" si="39"/>
        <v>6924</v>
      </c>
      <c r="F39" s="29">
        <v>6924</v>
      </c>
      <c r="G39" s="29"/>
      <c r="H39" s="29"/>
      <c r="I39" s="28">
        <f t="shared" si="40"/>
        <v>6924</v>
      </c>
      <c r="J39" s="29">
        <v>6924</v>
      </c>
      <c r="K39" s="29"/>
      <c r="L39" s="29"/>
      <c r="M39" s="28">
        <f t="shared" si="41"/>
        <v>6924</v>
      </c>
      <c r="N39" s="29">
        <v>6924</v>
      </c>
      <c r="O39" s="29"/>
      <c r="P39" s="29"/>
      <c r="Q39" s="28">
        <f t="shared" si="42"/>
        <v>6924</v>
      </c>
      <c r="R39" s="29">
        <v>6924</v>
      </c>
      <c r="S39" s="29"/>
      <c r="T39" s="29"/>
    </row>
    <row r="40" spans="2:20" ht="18" x14ac:dyDescent="0.25">
      <c r="B40" s="25"/>
      <c r="C40" s="26" t="s">
        <v>73</v>
      </c>
      <c r="D40" s="38" t="s">
        <v>63</v>
      </c>
      <c r="E40" s="28">
        <f t="shared" si="39"/>
        <v>1161</v>
      </c>
      <c r="F40" s="29">
        <v>1161</v>
      </c>
      <c r="G40" s="29"/>
      <c r="H40" s="29"/>
      <c r="I40" s="28">
        <f t="shared" si="40"/>
        <v>900</v>
      </c>
      <c r="J40" s="28">
        <v>900</v>
      </c>
      <c r="K40" s="29"/>
      <c r="L40" s="29"/>
      <c r="M40" s="28">
        <f t="shared" si="41"/>
        <v>861</v>
      </c>
      <c r="N40" s="28">
        <v>861</v>
      </c>
      <c r="O40" s="29"/>
      <c r="P40" s="29"/>
      <c r="Q40" s="28">
        <f t="shared" si="42"/>
        <v>711</v>
      </c>
      <c r="R40" s="28">
        <v>711</v>
      </c>
      <c r="S40" s="29"/>
      <c r="T40" s="29"/>
    </row>
    <row r="41" spans="2:20" ht="36" x14ac:dyDescent="0.25">
      <c r="B41" s="25"/>
      <c r="C41" s="26" t="s">
        <v>74</v>
      </c>
      <c r="D41" s="38" t="s">
        <v>64</v>
      </c>
      <c r="E41" s="28">
        <f t="shared" si="39"/>
        <v>180</v>
      </c>
      <c r="F41" s="29">
        <v>180</v>
      </c>
      <c r="G41" s="29"/>
      <c r="H41" s="29"/>
      <c r="I41" s="28">
        <f t="shared" si="40"/>
        <v>180</v>
      </c>
      <c r="J41" s="28">
        <v>180</v>
      </c>
      <c r="K41" s="29"/>
      <c r="L41" s="29"/>
      <c r="M41" s="28">
        <f t="shared" si="41"/>
        <v>180</v>
      </c>
      <c r="N41" s="28">
        <v>180</v>
      </c>
      <c r="O41" s="29"/>
      <c r="P41" s="29"/>
      <c r="Q41" s="28">
        <f t="shared" si="42"/>
        <v>180</v>
      </c>
      <c r="R41" s="28">
        <v>180</v>
      </c>
      <c r="S41" s="28"/>
      <c r="T41" s="29"/>
    </row>
    <row r="42" spans="2:20" ht="15.75" x14ac:dyDescent="0.25">
      <c r="B42" s="7" t="s">
        <v>77</v>
      </c>
      <c r="C42" s="22"/>
      <c r="D42" s="5" t="s">
        <v>92</v>
      </c>
      <c r="E42" s="23">
        <f>SUM(E43:E56)</f>
        <v>23000</v>
      </c>
      <c r="F42" s="23">
        <f t="shared" ref="F42:T42" si="43">SUM(F43:F56)</f>
        <v>23000</v>
      </c>
      <c r="G42" s="23">
        <f t="shared" si="43"/>
        <v>0</v>
      </c>
      <c r="H42" s="23">
        <f t="shared" si="43"/>
        <v>0</v>
      </c>
      <c r="I42" s="23">
        <f t="shared" si="43"/>
        <v>24000</v>
      </c>
      <c r="J42" s="23">
        <f t="shared" si="43"/>
        <v>24000</v>
      </c>
      <c r="K42" s="23">
        <f t="shared" si="43"/>
        <v>0</v>
      </c>
      <c r="L42" s="23">
        <f t="shared" si="43"/>
        <v>0</v>
      </c>
      <c r="M42" s="23">
        <f t="shared" si="43"/>
        <v>25000</v>
      </c>
      <c r="N42" s="23">
        <f t="shared" si="43"/>
        <v>25000</v>
      </c>
      <c r="O42" s="23">
        <f t="shared" si="43"/>
        <v>0</v>
      </c>
      <c r="P42" s="23">
        <f t="shared" si="43"/>
        <v>0</v>
      </c>
      <c r="Q42" s="23">
        <f t="shared" si="43"/>
        <v>26000</v>
      </c>
      <c r="R42" s="23">
        <f t="shared" si="43"/>
        <v>26000</v>
      </c>
      <c r="S42" s="23">
        <f t="shared" si="43"/>
        <v>0</v>
      </c>
      <c r="T42" s="23">
        <f t="shared" si="43"/>
        <v>0</v>
      </c>
    </row>
    <row r="43" spans="2:20" ht="36" x14ac:dyDescent="0.25">
      <c r="B43" s="25"/>
      <c r="C43" s="26" t="s">
        <v>98</v>
      </c>
      <c r="D43" s="38" t="s">
        <v>78</v>
      </c>
      <c r="E43" s="28">
        <f>SUM(F43:H43)</f>
        <v>2500</v>
      </c>
      <c r="F43" s="29">
        <v>2500</v>
      </c>
      <c r="G43" s="29">
        <v>0</v>
      </c>
      <c r="H43" s="29">
        <v>0</v>
      </c>
      <c r="I43" s="28">
        <f>SUM(J43:L43)</f>
        <v>2600</v>
      </c>
      <c r="J43" s="29">
        <v>2600</v>
      </c>
      <c r="K43" s="29">
        <v>0</v>
      </c>
      <c r="L43" s="29">
        <v>0</v>
      </c>
      <c r="M43" s="28">
        <f>SUM(N43:P43)</f>
        <v>2750</v>
      </c>
      <c r="N43" s="29">
        <v>2750</v>
      </c>
      <c r="O43" s="29">
        <v>0</v>
      </c>
      <c r="P43" s="29">
        <v>0</v>
      </c>
      <c r="Q43" s="28">
        <f>SUM(R43:T43)</f>
        <v>3000</v>
      </c>
      <c r="R43" s="29">
        <v>3000</v>
      </c>
      <c r="S43" s="29">
        <v>0</v>
      </c>
      <c r="T43" s="29">
        <v>0</v>
      </c>
    </row>
    <row r="44" spans="2:20" ht="18" x14ac:dyDescent="0.25">
      <c r="B44" s="25"/>
      <c r="C44" s="26" t="s">
        <v>99</v>
      </c>
      <c r="D44" s="38" t="s">
        <v>79</v>
      </c>
      <c r="E44" s="28">
        <f t="shared" ref="E44:E56" si="44">SUM(F44:H44)</f>
        <v>1000</v>
      </c>
      <c r="F44" s="29">
        <v>1000</v>
      </c>
      <c r="G44" s="29">
        <v>0</v>
      </c>
      <c r="H44" s="29">
        <v>0</v>
      </c>
      <c r="I44" s="28">
        <f t="shared" ref="I44:I56" si="45">SUM(J44:L44)</f>
        <v>1100</v>
      </c>
      <c r="J44" s="29">
        <v>1100</v>
      </c>
      <c r="K44" s="29">
        <v>0</v>
      </c>
      <c r="L44" s="29">
        <v>0</v>
      </c>
      <c r="M44" s="28">
        <f t="shared" ref="M44:M56" si="46">SUM(N44:P44)</f>
        <v>1200</v>
      </c>
      <c r="N44" s="29">
        <v>1200</v>
      </c>
      <c r="O44" s="29">
        <v>0</v>
      </c>
      <c r="P44" s="29">
        <v>0</v>
      </c>
      <c r="Q44" s="28">
        <f t="shared" ref="Q44:Q56" si="47">SUM(R44:T44)</f>
        <v>1280</v>
      </c>
      <c r="R44" s="29">
        <v>1280</v>
      </c>
      <c r="S44" s="29">
        <v>0</v>
      </c>
      <c r="T44" s="29">
        <v>0</v>
      </c>
    </row>
    <row r="45" spans="2:20" ht="18" x14ac:dyDescent="0.25">
      <c r="B45" s="25"/>
      <c r="C45" s="26" t="s">
        <v>100</v>
      </c>
      <c r="D45" s="38" t="s">
        <v>80</v>
      </c>
      <c r="E45" s="28">
        <f t="shared" si="44"/>
        <v>1700</v>
      </c>
      <c r="F45" s="29">
        <v>1700</v>
      </c>
      <c r="G45" s="29">
        <v>0</v>
      </c>
      <c r="H45" s="29">
        <v>0</v>
      </c>
      <c r="I45" s="28">
        <f t="shared" si="45"/>
        <v>1800</v>
      </c>
      <c r="J45" s="29">
        <v>1800</v>
      </c>
      <c r="K45" s="29">
        <v>0</v>
      </c>
      <c r="L45" s="29">
        <v>0</v>
      </c>
      <c r="M45" s="28">
        <f t="shared" si="46"/>
        <v>1850</v>
      </c>
      <c r="N45" s="29">
        <v>1850</v>
      </c>
      <c r="O45" s="29">
        <v>0</v>
      </c>
      <c r="P45" s="29">
        <v>0</v>
      </c>
      <c r="Q45" s="28">
        <f t="shared" si="47"/>
        <v>1900</v>
      </c>
      <c r="R45" s="29">
        <v>1900</v>
      </c>
      <c r="S45" s="29">
        <v>0</v>
      </c>
      <c r="T45" s="29">
        <v>0</v>
      </c>
    </row>
    <row r="46" spans="2:20" ht="18" x14ac:dyDescent="0.25">
      <c r="B46" s="25"/>
      <c r="C46" s="26" t="s">
        <v>101</v>
      </c>
      <c r="D46" s="38" t="s">
        <v>81</v>
      </c>
      <c r="E46" s="28">
        <f t="shared" si="44"/>
        <v>40</v>
      </c>
      <c r="F46" s="29">
        <v>40</v>
      </c>
      <c r="G46" s="29">
        <v>0</v>
      </c>
      <c r="H46" s="29">
        <v>0</v>
      </c>
      <c r="I46" s="28">
        <f t="shared" si="45"/>
        <v>0</v>
      </c>
      <c r="J46" s="29">
        <v>0</v>
      </c>
      <c r="K46" s="29">
        <v>0</v>
      </c>
      <c r="L46" s="29">
        <v>0</v>
      </c>
      <c r="M46" s="28">
        <f t="shared" si="46"/>
        <v>0</v>
      </c>
      <c r="N46" s="29">
        <v>0</v>
      </c>
      <c r="O46" s="29">
        <v>0</v>
      </c>
      <c r="P46" s="29">
        <v>0</v>
      </c>
      <c r="Q46" s="28">
        <f t="shared" si="47"/>
        <v>0</v>
      </c>
      <c r="R46" s="29">
        <v>0</v>
      </c>
      <c r="S46" s="29">
        <v>0</v>
      </c>
      <c r="T46" s="29">
        <v>0</v>
      </c>
    </row>
    <row r="47" spans="2:20" ht="18" x14ac:dyDescent="0.25">
      <c r="B47" s="25"/>
      <c r="C47" s="26" t="s">
        <v>102</v>
      </c>
      <c r="D47" s="38" t="s">
        <v>82</v>
      </c>
      <c r="E47" s="28">
        <f t="shared" si="44"/>
        <v>4500</v>
      </c>
      <c r="F47" s="29">
        <v>4500</v>
      </c>
      <c r="G47" s="29">
        <v>0</v>
      </c>
      <c r="H47" s="29">
        <v>0</v>
      </c>
      <c r="I47" s="28">
        <f t="shared" si="45"/>
        <v>4600</v>
      </c>
      <c r="J47" s="29">
        <v>4600</v>
      </c>
      <c r="K47" s="29">
        <v>0</v>
      </c>
      <c r="L47" s="29">
        <v>0</v>
      </c>
      <c r="M47" s="28">
        <f t="shared" si="46"/>
        <v>4700</v>
      </c>
      <c r="N47" s="29">
        <v>4700</v>
      </c>
      <c r="O47" s="29">
        <v>0</v>
      </c>
      <c r="P47" s="29">
        <v>0</v>
      </c>
      <c r="Q47" s="28">
        <f t="shared" si="47"/>
        <v>4750</v>
      </c>
      <c r="R47" s="29">
        <v>4750</v>
      </c>
      <c r="S47" s="29">
        <v>0</v>
      </c>
      <c r="T47" s="29">
        <v>0</v>
      </c>
    </row>
    <row r="48" spans="2:20" ht="18" x14ac:dyDescent="0.25">
      <c r="B48" s="25"/>
      <c r="C48" s="26" t="s">
        <v>103</v>
      </c>
      <c r="D48" s="38" t="s">
        <v>83</v>
      </c>
      <c r="E48" s="28">
        <f t="shared" si="44"/>
        <v>2250</v>
      </c>
      <c r="F48" s="29">
        <v>2250</v>
      </c>
      <c r="G48" s="29">
        <v>0</v>
      </c>
      <c r="H48" s="29">
        <v>0</v>
      </c>
      <c r="I48" s="28">
        <f t="shared" si="45"/>
        <v>2300</v>
      </c>
      <c r="J48" s="29">
        <v>2300</v>
      </c>
      <c r="K48" s="29">
        <v>0</v>
      </c>
      <c r="L48" s="29">
        <v>0</v>
      </c>
      <c r="M48" s="28">
        <f t="shared" si="46"/>
        <v>2380</v>
      </c>
      <c r="N48" s="29">
        <v>2380</v>
      </c>
      <c r="O48" s="29">
        <v>0</v>
      </c>
      <c r="P48" s="29">
        <v>0</v>
      </c>
      <c r="Q48" s="28">
        <f t="shared" si="47"/>
        <v>2500</v>
      </c>
      <c r="R48" s="29">
        <v>2500</v>
      </c>
      <c r="S48" s="29">
        <v>0</v>
      </c>
      <c r="T48" s="29">
        <v>0</v>
      </c>
    </row>
    <row r="49" spans="2:20" ht="18" x14ac:dyDescent="0.25">
      <c r="B49" s="25"/>
      <c r="C49" s="26" t="s">
        <v>104</v>
      </c>
      <c r="D49" s="38" t="s">
        <v>84</v>
      </c>
      <c r="E49" s="28">
        <f t="shared" si="44"/>
        <v>60</v>
      </c>
      <c r="F49" s="29">
        <v>60</v>
      </c>
      <c r="G49" s="29">
        <v>0</v>
      </c>
      <c r="H49" s="29">
        <v>0</v>
      </c>
      <c r="I49" s="28">
        <f t="shared" si="45"/>
        <v>70</v>
      </c>
      <c r="J49" s="29">
        <v>70</v>
      </c>
      <c r="K49" s="29">
        <v>0</v>
      </c>
      <c r="L49" s="29">
        <v>0</v>
      </c>
      <c r="M49" s="28">
        <f t="shared" si="46"/>
        <v>70</v>
      </c>
      <c r="N49" s="29">
        <v>70</v>
      </c>
      <c r="O49" s="29">
        <v>0</v>
      </c>
      <c r="P49" s="29">
        <v>0</v>
      </c>
      <c r="Q49" s="28">
        <f t="shared" si="47"/>
        <v>70</v>
      </c>
      <c r="R49" s="29">
        <v>70</v>
      </c>
      <c r="S49" s="29">
        <v>0</v>
      </c>
      <c r="T49" s="29">
        <v>0</v>
      </c>
    </row>
    <row r="50" spans="2:20" ht="18" x14ac:dyDescent="0.25">
      <c r="B50" s="25"/>
      <c r="C50" s="26" t="s">
        <v>105</v>
      </c>
      <c r="D50" s="38" t="s">
        <v>85</v>
      </c>
      <c r="E50" s="28">
        <f t="shared" si="44"/>
        <v>400</v>
      </c>
      <c r="F50" s="29">
        <v>400</v>
      </c>
      <c r="G50" s="29">
        <v>0</v>
      </c>
      <c r="H50" s="29">
        <v>0</v>
      </c>
      <c r="I50" s="28">
        <f t="shared" si="45"/>
        <v>430</v>
      </c>
      <c r="J50" s="29">
        <v>430</v>
      </c>
      <c r="K50" s="29">
        <v>0</v>
      </c>
      <c r="L50" s="29">
        <v>0</v>
      </c>
      <c r="M50" s="28">
        <f t="shared" si="46"/>
        <v>500</v>
      </c>
      <c r="N50" s="29">
        <v>500</v>
      </c>
      <c r="O50" s="29">
        <v>0</v>
      </c>
      <c r="P50" s="29">
        <v>0</v>
      </c>
      <c r="Q50" s="28">
        <f t="shared" si="47"/>
        <v>600</v>
      </c>
      <c r="R50" s="29">
        <v>600</v>
      </c>
      <c r="S50" s="29">
        <v>0</v>
      </c>
      <c r="T50" s="29">
        <v>0</v>
      </c>
    </row>
    <row r="51" spans="2:20" ht="18" x14ac:dyDescent="0.25">
      <c r="B51" s="25"/>
      <c r="C51" s="26" t="s">
        <v>106</v>
      </c>
      <c r="D51" s="38" t="s">
        <v>86</v>
      </c>
      <c r="E51" s="28">
        <f t="shared" si="44"/>
        <v>5500</v>
      </c>
      <c r="F51" s="29">
        <v>5500</v>
      </c>
      <c r="G51" s="29">
        <v>0</v>
      </c>
      <c r="H51" s="29">
        <v>0</v>
      </c>
      <c r="I51" s="28">
        <f t="shared" si="45"/>
        <v>5700</v>
      </c>
      <c r="J51" s="29">
        <v>5700</v>
      </c>
      <c r="K51" s="29">
        <v>0</v>
      </c>
      <c r="L51" s="29">
        <v>0</v>
      </c>
      <c r="M51" s="28">
        <f t="shared" si="46"/>
        <v>5800</v>
      </c>
      <c r="N51" s="29">
        <v>5800</v>
      </c>
      <c r="O51" s="29">
        <v>0</v>
      </c>
      <c r="P51" s="29">
        <v>0</v>
      </c>
      <c r="Q51" s="28">
        <f t="shared" si="47"/>
        <v>5900</v>
      </c>
      <c r="R51" s="29">
        <v>5900</v>
      </c>
      <c r="S51" s="29">
        <v>0</v>
      </c>
      <c r="T51" s="29">
        <v>0</v>
      </c>
    </row>
    <row r="52" spans="2:20" ht="18" x14ac:dyDescent="0.25">
      <c r="B52" s="25"/>
      <c r="C52" s="26" t="s">
        <v>107</v>
      </c>
      <c r="D52" s="38" t="s">
        <v>87</v>
      </c>
      <c r="E52" s="28">
        <f t="shared" si="44"/>
        <v>2600</v>
      </c>
      <c r="F52" s="29">
        <v>2600</v>
      </c>
      <c r="G52" s="29">
        <v>0</v>
      </c>
      <c r="H52" s="29">
        <v>0</v>
      </c>
      <c r="I52" s="28">
        <f t="shared" si="45"/>
        <v>2700</v>
      </c>
      <c r="J52" s="29">
        <v>2700</v>
      </c>
      <c r="K52" s="29">
        <v>0</v>
      </c>
      <c r="L52" s="29">
        <v>0</v>
      </c>
      <c r="M52" s="28">
        <f t="shared" si="46"/>
        <v>2800</v>
      </c>
      <c r="N52" s="29">
        <v>2800</v>
      </c>
      <c r="O52" s="29">
        <v>0</v>
      </c>
      <c r="P52" s="29">
        <v>0</v>
      </c>
      <c r="Q52" s="28">
        <f t="shared" si="47"/>
        <v>2900</v>
      </c>
      <c r="R52" s="29">
        <v>2900</v>
      </c>
      <c r="S52" s="29">
        <v>0</v>
      </c>
      <c r="T52" s="29">
        <v>0</v>
      </c>
    </row>
    <row r="53" spans="2:20" ht="18" x14ac:dyDescent="0.25">
      <c r="B53" s="25"/>
      <c r="C53" s="26" t="s">
        <v>108</v>
      </c>
      <c r="D53" s="38" t="s">
        <v>88</v>
      </c>
      <c r="E53" s="28">
        <f t="shared" si="44"/>
        <v>760</v>
      </c>
      <c r="F53" s="29">
        <v>760</v>
      </c>
      <c r="G53" s="29">
        <v>0</v>
      </c>
      <c r="H53" s="29">
        <v>0</v>
      </c>
      <c r="I53" s="28">
        <f t="shared" si="45"/>
        <v>800</v>
      </c>
      <c r="J53" s="29">
        <v>800</v>
      </c>
      <c r="K53" s="29">
        <v>0</v>
      </c>
      <c r="L53" s="29">
        <v>0</v>
      </c>
      <c r="M53" s="28">
        <f t="shared" si="46"/>
        <v>800</v>
      </c>
      <c r="N53" s="29">
        <v>800</v>
      </c>
      <c r="O53" s="29">
        <v>0</v>
      </c>
      <c r="P53" s="29">
        <v>0</v>
      </c>
      <c r="Q53" s="28">
        <f t="shared" si="47"/>
        <v>800</v>
      </c>
      <c r="R53" s="29">
        <v>800</v>
      </c>
      <c r="S53" s="29">
        <v>0</v>
      </c>
      <c r="T53" s="29">
        <v>0</v>
      </c>
    </row>
    <row r="54" spans="2:20" ht="18" x14ac:dyDescent="0.25">
      <c r="B54" s="25"/>
      <c r="C54" s="26" t="s">
        <v>109</v>
      </c>
      <c r="D54" s="38" t="s">
        <v>89</v>
      </c>
      <c r="E54" s="28">
        <f t="shared" si="44"/>
        <v>1500</v>
      </c>
      <c r="F54" s="29">
        <v>1500</v>
      </c>
      <c r="G54" s="29">
        <v>0</v>
      </c>
      <c r="H54" s="29">
        <v>0</v>
      </c>
      <c r="I54" s="28">
        <f t="shared" si="45"/>
        <v>1550</v>
      </c>
      <c r="J54" s="29">
        <v>1550</v>
      </c>
      <c r="K54" s="29">
        <v>0</v>
      </c>
      <c r="L54" s="29">
        <v>0</v>
      </c>
      <c r="M54" s="28">
        <f t="shared" si="46"/>
        <v>1650</v>
      </c>
      <c r="N54" s="29">
        <v>1650</v>
      </c>
      <c r="O54" s="29">
        <v>0</v>
      </c>
      <c r="P54" s="29">
        <v>0</v>
      </c>
      <c r="Q54" s="28">
        <f t="shared" si="47"/>
        <v>1700</v>
      </c>
      <c r="R54" s="29">
        <v>1700</v>
      </c>
      <c r="S54" s="29">
        <v>0</v>
      </c>
      <c r="T54" s="29">
        <v>0</v>
      </c>
    </row>
    <row r="55" spans="2:20" ht="36" x14ac:dyDescent="0.25">
      <c r="B55" s="25"/>
      <c r="C55" s="26" t="s">
        <v>110</v>
      </c>
      <c r="D55" s="38" t="s">
        <v>90</v>
      </c>
      <c r="E55" s="28">
        <f t="shared" si="44"/>
        <v>144</v>
      </c>
      <c r="F55" s="29">
        <v>144</v>
      </c>
      <c r="G55" s="29">
        <v>0</v>
      </c>
      <c r="H55" s="29">
        <v>0</v>
      </c>
      <c r="I55" s="28">
        <f t="shared" si="45"/>
        <v>150</v>
      </c>
      <c r="J55" s="29">
        <v>150</v>
      </c>
      <c r="K55" s="29">
        <v>0</v>
      </c>
      <c r="L55" s="29">
        <v>0</v>
      </c>
      <c r="M55" s="28">
        <f t="shared" si="46"/>
        <v>200</v>
      </c>
      <c r="N55" s="29">
        <v>200</v>
      </c>
      <c r="O55" s="29">
        <v>0</v>
      </c>
      <c r="P55" s="29">
        <v>0</v>
      </c>
      <c r="Q55" s="28">
        <f t="shared" si="47"/>
        <v>250</v>
      </c>
      <c r="R55" s="29">
        <v>250</v>
      </c>
      <c r="S55" s="29">
        <v>0</v>
      </c>
      <c r="T55" s="29">
        <v>0</v>
      </c>
    </row>
    <row r="56" spans="2:20" ht="36" x14ac:dyDescent="0.25">
      <c r="B56" s="25"/>
      <c r="C56" s="26" t="s">
        <v>111</v>
      </c>
      <c r="D56" s="38" t="s">
        <v>91</v>
      </c>
      <c r="E56" s="28">
        <f t="shared" si="44"/>
        <v>46</v>
      </c>
      <c r="F56" s="29">
        <v>46</v>
      </c>
      <c r="G56" s="29">
        <v>0</v>
      </c>
      <c r="H56" s="29">
        <v>0</v>
      </c>
      <c r="I56" s="28">
        <f t="shared" si="45"/>
        <v>200</v>
      </c>
      <c r="J56" s="29">
        <v>200</v>
      </c>
      <c r="K56" s="29">
        <v>0</v>
      </c>
      <c r="L56" s="29">
        <v>0</v>
      </c>
      <c r="M56" s="28">
        <f t="shared" si="46"/>
        <v>300</v>
      </c>
      <c r="N56" s="29">
        <v>300</v>
      </c>
      <c r="O56" s="29">
        <v>0</v>
      </c>
      <c r="P56" s="29">
        <v>0</v>
      </c>
      <c r="Q56" s="28">
        <f t="shared" si="47"/>
        <v>350</v>
      </c>
      <c r="R56" s="29">
        <v>350</v>
      </c>
      <c r="S56" s="29">
        <v>0</v>
      </c>
      <c r="T56" s="29">
        <v>0</v>
      </c>
    </row>
    <row r="57" spans="2:20" ht="19.5" x14ac:dyDescent="0.25">
      <c r="B57" s="50" t="s">
        <v>112</v>
      </c>
      <c r="C57" s="51"/>
      <c r="D57" s="52" t="s">
        <v>113</v>
      </c>
      <c r="E57" s="53">
        <f>E58+E59+E122+E185</f>
        <v>801475</v>
      </c>
      <c r="F57" s="53">
        <f t="shared" ref="F57:T57" si="48">F58+F59+F122+F185</f>
        <v>801475</v>
      </c>
      <c r="G57" s="53">
        <f t="shared" si="48"/>
        <v>0</v>
      </c>
      <c r="H57" s="53">
        <f t="shared" si="48"/>
        <v>0</v>
      </c>
      <c r="I57" s="53">
        <f t="shared" si="48"/>
        <v>835000</v>
      </c>
      <c r="J57" s="53">
        <f t="shared" si="48"/>
        <v>835000</v>
      </c>
      <c r="K57" s="53">
        <f t="shared" si="48"/>
        <v>0</v>
      </c>
      <c r="L57" s="53">
        <f t="shared" si="48"/>
        <v>0</v>
      </c>
      <c r="M57" s="53">
        <f t="shared" si="48"/>
        <v>880000</v>
      </c>
      <c r="N57" s="53">
        <f t="shared" si="48"/>
        <v>880000</v>
      </c>
      <c r="O57" s="53">
        <f t="shared" si="48"/>
        <v>0</v>
      </c>
      <c r="P57" s="53">
        <f t="shared" si="48"/>
        <v>0</v>
      </c>
      <c r="Q57" s="53">
        <f t="shared" si="48"/>
        <v>930000</v>
      </c>
      <c r="R57" s="53">
        <f t="shared" si="48"/>
        <v>930000</v>
      </c>
      <c r="S57" s="53">
        <f t="shared" si="48"/>
        <v>0</v>
      </c>
      <c r="T57" s="53">
        <f t="shared" si="48"/>
        <v>0</v>
      </c>
    </row>
    <row r="58" spans="2:20" ht="18" x14ac:dyDescent="0.25">
      <c r="B58" s="44" t="s">
        <v>114</v>
      </c>
      <c r="C58" s="45"/>
      <c r="D58" s="46" t="s">
        <v>115</v>
      </c>
      <c r="E58" s="47">
        <f>SUM(F58:H58)</f>
        <v>570000</v>
      </c>
      <c r="F58" s="47">
        <v>570000</v>
      </c>
      <c r="G58" s="48">
        <v>0</v>
      </c>
      <c r="H58" s="48">
        <v>0</v>
      </c>
      <c r="I58" s="47">
        <f>SUM(J58:L58)</f>
        <v>602500</v>
      </c>
      <c r="J58" s="47">
        <v>602500</v>
      </c>
      <c r="K58" s="48">
        <v>0</v>
      </c>
      <c r="L58" s="48">
        <v>0</v>
      </c>
      <c r="M58" s="47">
        <f>SUM(N58:P58)</f>
        <v>637500</v>
      </c>
      <c r="N58" s="47">
        <v>637500</v>
      </c>
      <c r="O58" s="48">
        <v>0</v>
      </c>
      <c r="P58" s="48">
        <v>0</v>
      </c>
      <c r="Q58" s="47">
        <f>SUM(R58:T58)</f>
        <v>677500</v>
      </c>
      <c r="R58" s="47">
        <v>677500</v>
      </c>
      <c r="S58" s="48">
        <v>0</v>
      </c>
      <c r="T58" s="48">
        <v>0</v>
      </c>
    </row>
    <row r="59" spans="2:20" ht="15.75" x14ac:dyDescent="0.25">
      <c r="B59" s="7" t="s">
        <v>116</v>
      </c>
      <c r="C59" s="22"/>
      <c r="D59" s="5" t="s">
        <v>39</v>
      </c>
      <c r="E59" s="42">
        <f>E60+E65+E70+E76+E80+E81+E83+E92+E97+E105+E112+E118</f>
        <v>84024</v>
      </c>
      <c r="F59" s="42">
        <f t="shared" ref="F59:T59" si="49">F60+F65+F70+F76+F80+F81+F83+F92+F97+F105+F112+F118</f>
        <v>84024</v>
      </c>
      <c r="G59" s="42">
        <f t="shared" si="49"/>
        <v>0</v>
      </c>
      <c r="H59" s="42">
        <f t="shared" si="49"/>
        <v>0</v>
      </c>
      <c r="I59" s="42">
        <f t="shared" si="49"/>
        <v>85020</v>
      </c>
      <c r="J59" s="42">
        <f t="shared" si="49"/>
        <v>85020</v>
      </c>
      <c r="K59" s="42">
        <f t="shared" si="49"/>
        <v>0</v>
      </c>
      <c r="L59" s="42">
        <f t="shared" si="49"/>
        <v>0</v>
      </c>
      <c r="M59" s="42">
        <f t="shared" si="49"/>
        <v>91520</v>
      </c>
      <c r="N59" s="42">
        <f t="shared" si="49"/>
        <v>91520</v>
      </c>
      <c r="O59" s="42">
        <f t="shared" si="49"/>
        <v>0</v>
      </c>
      <c r="P59" s="42">
        <f t="shared" si="49"/>
        <v>0</v>
      </c>
      <c r="Q59" s="42">
        <f t="shared" si="49"/>
        <v>99070</v>
      </c>
      <c r="R59" s="42">
        <f t="shared" si="49"/>
        <v>99070</v>
      </c>
      <c r="S59" s="42">
        <f t="shared" si="49"/>
        <v>0</v>
      </c>
      <c r="T59" s="42">
        <f t="shared" si="49"/>
        <v>0</v>
      </c>
    </row>
    <row r="60" spans="2:20" ht="15.75" x14ac:dyDescent="0.25">
      <c r="B60" s="7" t="s">
        <v>117</v>
      </c>
      <c r="C60" s="22"/>
      <c r="D60" s="5" t="s">
        <v>118</v>
      </c>
      <c r="E60" s="42">
        <f>E61+E62+E63+E64</f>
        <v>2000</v>
      </c>
      <c r="F60" s="43">
        <f t="shared" ref="F60:T60" si="50">F61+F62+F63+F64</f>
        <v>2000</v>
      </c>
      <c r="G60" s="43">
        <f t="shared" si="50"/>
        <v>0</v>
      </c>
      <c r="H60" s="43">
        <f t="shared" si="50"/>
        <v>0</v>
      </c>
      <c r="I60" s="42">
        <f t="shared" si="50"/>
        <v>2000</v>
      </c>
      <c r="J60" s="43">
        <f t="shared" si="50"/>
        <v>2000</v>
      </c>
      <c r="K60" s="43">
        <f t="shared" si="50"/>
        <v>0</v>
      </c>
      <c r="L60" s="43">
        <f t="shared" si="50"/>
        <v>0</v>
      </c>
      <c r="M60" s="42">
        <f t="shared" si="50"/>
        <v>2200</v>
      </c>
      <c r="N60" s="43">
        <f t="shared" si="50"/>
        <v>2200</v>
      </c>
      <c r="O60" s="43">
        <f t="shared" si="50"/>
        <v>0</v>
      </c>
      <c r="P60" s="43">
        <f t="shared" si="50"/>
        <v>0</v>
      </c>
      <c r="Q60" s="42">
        <f t="shared" si="50"/>
        <v>2400</v>
      </c>
      <c r="R60" s="43">
        <f t="shared" si="50"/>
        <v>2400</v>
      </c>
      <c r="S60" s="43">
        <f t="shared" si="50"/>
        <v>0</v>
      </c>
      <c r="T60" s="43">
        <f t="shared" si="50"/>
        <v>0</v>
      </c>
    </row>
    <row r="61" spans="2:20" ht="18" x14ac:dyDescent="0.25">
      <c r="B61" s="25"/>
      <c r="C61" s="26" t="s">
        <v>123</v>
      </c>
      <c r="D61" s="38" t="s">
        <v>119</v>
      </c>
      <c r="E61" s="28">
        <f t="shared" ref="E61:E75" si="51">SUM(F61:H61)</f>
        <v>1420.6</v>
      </c>
      <c r="F61" s="29">
        <v>1420.6</v>
      </c>
      <c r="G61" s="29">
        <v>0</v>
      </c>
      <c r="H61" s="29">
        <v>0</v>
      </c>
      <c r="I61" s="28">
        <f t="shared" ref="I61:I75" si="52">SUM(J61:L61)</f>
        <v>1420.6</v>
      </c>
      <c r="J61" s="29">
        <v>1420.6</v>
      </c>
      <c r="K61" s="29">
        <v>0</v>
      </c>
      <c r="L61" s="29">
        <v>0</v>
      </c>
      <c r="M61" s="28">
        <f t="shared" ref="M61:M75" si="53">SUM(N61:P61)</f>
        <v>1470</v>
      </c>
      <c r="N61" s="29">
        <v>1470</v>
      </c>
      <c r="O61" s="29">
        <v>0</v>
      </c>
      <c r="P61" s="29">
        <v>0</v>
      </c>
      <c r="Q61" s="28">
        <f t="shared" ref="Q61:Q75" si="54">SUM(R61:T61)</f>
        <v>1480</v>
      </c>
      <c r="R61" s="29">
        <v>1480</v>
      </c>
      <c r="S61" s="29">
        <v>0</v>
      </c>
      <c r="T61" s="29">
        <v>0</v>
      </c>
    </row>
    <row r="62" spans="2:20" ht="18" x14ac:dyDescent="0.25">
      <c r="B62" s="25"/>
      <c r="C62" s="26" t="s">
        <v>123</v>
      </c>
      <c r="D62" s="38" t="s">
        <v>120</v>
      </c>
      <c r="E62" s="28">
        <f t="shared" si="51"/>
        <v>54</v>
      </c>
      <c r="F62" s="29">
        <v>54</v>
      </c>
      <c r="G62" s="29">
        <v>0</v>
      </c>
      <c r="H62" s="29">
        <v>0</v>
      </c>
      <c r="I62" s="28">
        <f t="shared" si="52"/>
        <v>54</v>
      </c>
      <c r="J62" s="29">
        <v>54</v>
      </c>
      <c r="K62" s="29">
        <v>0</v>
      </c>
      <c r="L62" s="29">
        <v>0</v>
      </c>
      <c r="M62" s="28">
        <f t="shared" si="53"/>
        <v>100</v>
      </c>
      <c r="N62" s="29">
        <v>100</v>
      </c>
      <c r="O62" s="29">
        <v>0</v>
      </c>
      <c r="P62" s="29">
        <v>0</v>
      </c>
      <c r="Q62" s="28">
        <f t="shared" si="54"/>
        <v>185</v>
      </c>
      <c r="R62" s="29">
        <v>185</v>
      </c>
      <c r="S62" s="29">
        <v>0</v>
      </c>
      <c r="T62" s="29">
        <v>0</v>
      </c>
    </row>
    <row r="63" spans="2:20" ht="36" x14ac:dyDescent="0.25">
      <c r="B63" s="25"/>
      <c r="C63" s="26" t="s">
        <v>123</v>
      </c>
      <c r="D63" s="38" t="s">
        <v>121</v>
      </c>
      <c r="E63" s="28">
        <f t="shared" si="51"/>
        <v>125.4</v>
      </c>
      <c r="F63" s="29">
        <v>125.4</v>
      </c>
      <c r="G63" s="29">
        <v>0</v>
      </c>
      <c r="H63" s="29">
        <v>0</v>
      </c>
      <c r="I63" s="28">
        <f t="shared" si="52"/>
        <v>125.4</v>
      </c>
      <c r="J63" s="29">
        <v>125.4</v>
      </c>
      <c r="K63" s="29">
        <v>0</v>
      </c>
      <c r="L63" s="29">
        <v>0</v>
      </c>
      <c r="M63" s="28">
        <f t="shared" si="53"/>
        <v>130</v>
      </c>
      <c r="N63" s="29">
        <v>130</v>
      </c>
      <c r="O63" s="29">
        <v>0</v>
      </c>
      <c r="P63" s="29">
        <v>0</v>
      </c>
      <c r="Q63" s="28">
        <f t="shared" si="54"/>
        <v>135</v>
      </c>
      <c r="R63" s="29">
        <v>135</v>
      </c>
      <c r="S63" s="29">
        <v>0</v>
      </c>
      <c r="T63" s="29">
        <v>0</v>
      </c>
    </row>
    <row r="64" spans="2:20" ht="18" x14ac:dyDescent="0.25">
      <c r="B64" s="25"/>
      <c r="C64" s="26" t="s">
        <v>123</v>
      </c>
      <c r="D64" s="38" t="s">
        <v>122</v>
      </c>
      <c r="E64" s="28">
        <f t="shared" si="51"/>
        <v>400</v>
      </c>
      <c r="F64" s="29">
        <v>400</v>
      </c>
      <c r="G64" s="29">
        <v>0</v>
      </c>
      <c r="H64" s="29">
        <v>0</v>
      </c>
      <c r="I64" s="28">
        <f t="shared" si="52"/>
        <v>400</v>
      </c>
      <c r="J64" s="29">
        <v>400</v>
      </c>
      <c r="K64" s="29">
        <v>0</v>
      </c>
      <c r="L64" s="29">
        <v>0</v>
      </c>
      <c r="M64" s="28">
        <f t="shared" si="53"/>
        <v>500</v>
      </c>
      <c r="N64" s="29">
        <v>500</v>
      </c>
      <c r="O64" s="29">
        <v>0</v>
      </c>
      <c r="P64" s="29">
        <v>0</v>
      </c>
      <c r="Q64" s="28">
        <f t="shared" si="54"/>
        <v>600</v>
      </c>
      <c r="R64" s="29">
        <v>600</v>
      </c>
      <c r="S64" s="29">
        <v>0</v>
      </c>
      <c r="T64" s="29">
        <v>0</v>
      </c>
    </row>
    <row r="65" spans="2:20" ht="15.75" x14ac:dyDescent="0.25">
      <c r="B65" s="7" t="s">
        <v>125</v>
      </c>
      <c r="C65" s="22"/>
      <c r="D65" s="5" t="s">
        <v>124</v>
      </c>
      <c r="E65" s="42">
        <f>SUM(E66:E69)</f>
        <v>14280</v>
      </c>
      <c r="F65" s="43">
        <f>SUM(F66:F69)</f>
        <v>14280</v>
      </c>
      <c r="G65" s="43">
        <f t="shared" ref="G65:T65" si="55">SUM(G66:G69)</f>
        <v>0</v>
      </c>
      <c r="H65" s="43">
        <f t="shared" si="55"/>
        <v>0</v>
      </c>
      <c r="I65" s="42">
        <f t="shared" si="55"/>
        <v>14900</v>
      </c>
      <c r="J65" s="43">
        <f t="shared" si="55"/>
        <v>14900</v>
      </c>
      <c r="K65" s="43">
        <f t="shared" si="55"/>
        <v>0</v>
      </c>
      <c r="L65" s="43">
        <f t="shared" si="55"/>
        <v>0</v>
      </c>
      <c r="M65" s="42">
        <f t="shared" si="55"/>
        <v>15000</v>
      </c>
      <c r="N65" s="43">
        <f t="shared" si="55"/>
        <v>15000</v>
      </c>
      <c r="O65" s="43">
        <f t="shared" si="55"/>
        <v>0</v>
      </c>
      <c r="P65" s="43">
        <f t="shared" si="55"/>
        <v>0</v>
      </c>
      <c r="Q65" s="42">
        <f t="shared" si="55"/>
        <v>16000</v>
      </c>
      <c r="R65" s="43">
        <f t="shared" si="55"/>
        <v>16000</v>
      </c>
      <c r="S65" s="43">
        <f t="shared" si="55"/>
        <v>0</v>
      </c>
      <c r="T65" s="43">
        <f t="shared" si="55"/>
        <v>0</v>
      </c>
    </row>
    <row r="66" spans="2:20" ht="18" x14ac:dyDescent="0.25">
      <c r="B66" s="25"/>
      <c r="C66" s="26" t="s">
        <v>130</v>
      </c>
      <c r="D66" s="38" t="s">
        <v>126</v>
      </c>
      <c r="E66" s="28">
        <f t="shared" si="51"/>
        <v>10500</v>
      </c>
      <c r="F66" s="29">
        <v>10500</v>
      </c>
      <c r="G66" s="29">
        <v>0</v>
      </c>
      <c r="H66" s="29">
        <v>0</v>
      </c>
      <c r="I66" s="28">
        <f t="shared" si="52"/>
        <v>10950</v>
      </c>
      <c r="J66" s="29">
        <v>10950</v>
      </c>
      <c r="K66" s="29">
        <v>0</v>
      </c>
      <c r="L66" s="29">
        <v>0</v>
      </c>
      <c r="M66" s="28">
        <f t="shared" si="53"/>
        <v>11000</v>
      </c>
      <c r="N66" s="29">
        <v>11000</v>
      </c>
      <c r="O66" s="29">
        <v>0</v>
      </c>
      <c r="P66" s="29">
        <v>0</v>
      </c>
      <c r="Q66" s="28">
        <f t="shared" si="54"/>
        <v>11700</v>
      </c>
      <c r="R66" s="29">
        <v>11700</v>
      </c>
      <c r="S66" s="29">
        <v>0</v>
      </c>
      <c r="T66" s="29">
        <v>0</v>
      </c>
    </row>
    <row r="67" spans="2:20" ht="18" x14ac:dyDescent="0.25">
      <c r="B67" s="25"/>
      <c r="C67" s="26" t="s">
        <v>131</v>
      </c>
      <c r="D67" s="38" t="s">
        <v>127</v>
      </c>
      <c r="E67" s="28">
        <f t="shared" si="51"/>
        <v>140</v>
      </c>
      <c r="F67" s="29">
        <v>140</v>
      </c>
      <c r="G67" s="29">
        <v>0</v>
      </c>
      <c r="H67" s="29">
        <v>0</v>
      </c>
      <c r="I67" s="28">
        <f t="shared" si="52"/>
        <v>150</v>
      </c>
      <c r="J67" s="29">
        <v>150</v>
      </c>
      <c r="K67" s="29">
        <v>0</v>
      </c>
      <c r="L67" s="29">
        <v>0</v>
      </c>
      <c r="M67" s="28">
        <f t="shared" si="53"/>
        <v>160</v>
      </c>
      <c r="N67" s="29">
        <v>160</v>
      </c>
      <c r="O67" s="29">
        <v>0</v>
      </c>
      <c r="P67" s="29">
        <v>0</v>
      </c>
      <c r="Q67" s="28">
        <f t="shared" si="54"/>
        <v>200</v>
      </c>
      <c r="R67" s="29">
        <v>200</v>
      </c>
      <c r="S67" s="29">
        <v>0</v>
      </c>
      <c r="T67" s="29">
        <v>0</v>
      </c>
    </row>
    <row r="68" spans="2:20" ht="18" x14ac:dyDescent="0.25">
      <c r="B68" s="25"/>
      <c r="C68" s="26" t="s">
        <v>132</v>
      </c>
      <c r="D68" s="38" t="s">
        <v>128</v>
      </c>
      <c r="E68" s="28">
        <f t="shared" si="51"/>
        <v>3600</v>
      </c>
      <c r="F68" s="29">
        <v>3600</v>
      </c>
      <c r="G68" s="29">
        <v>0</v>
      </c>
      <c r="H68" s="29">
        <v>0</v>
      </c>
      <c r="I68" s="28">
        <f t="shared" si="52"/>
        <v>3750</v>
      </c>
      <c r="J68" s="29">
        <v>3750</v>
      </c>
      <c r="K68" s="29">
        <v>0</v>
      </c>
      <c r="L68" s="29">
        <v>0</v>
      </c>
      <c r="M68" s="28">
        <f t="shared" si="53"/>
        <v>3785</v>
      </c>
      <c r="N68" s="29">
        <v>3785</v>
      </c>
      <c r="O68" s="29">
        <v>0</v>
      </c>
      <c r="P68" s="29">
        <v>0</v>
      </c>
      <c r="Q68" s="28">
        <f t="shared" si="54"/>
        <v>4000</v>
      </c>
      <c r="R68" s="29">
        <v>4000</v>
      </c>
      <c r="S68" s="29">
        <v>0</v>
      </c>
      <c r="T68" s="29">
        <v>0</v>
      </c>
    </row>
    <row r="69" spans="2:20" ht="18" x14ac:dyDescent="0.25">
      <c r="B69" s="25"/>
      <c r="C69" s="26" t="s">
        <v>133</v>
      </c>
      <c r="D69" s="38" t="s">
        <v>129</v>
      </c>
      <c r="E69" s="28">
        <f t="shared" si="51"/>
        <v>40</v>
      </c>
      <c r="F69" s="29">
        <v>40</v>
      </c>
      <c r="G69" s="29">
        <v>0</v>
      </c>
      <c r="H69" s="29">
        <v>0</v>
      </c>
      <c r="I69" s="28">
        <f t="shared" si="52"/>
        <v>50</v>
      </c>
      <c r="J69" s="29">
        <v>50</v>
      </c>
      <c r="K69" s="29">
        <v>0</v>
      </c>
      <c r="L69" s="29">
        <v>0</v>
      </c>
      <c r="M69" s="28">
        <f t="shared" si="53"/>
        <v>55</v>
      </c>
      <c r="N69" s="29">
        <v>55</v>
      </c>
      <c r="O69" s="29">
        <v>0</v>
      </c>
      <c r="P69" s="29">
        <v>0</v>
      </c>
      <c r="Q69" s="28">
        <f t="shared" si="54"/>
        <v>100</v>
      </c>
      <c r="R69" s="29">
        <v>100</v>
      </c>
      <c r="S69" s="29">
        <v>0</v>
      </c>
      <c r="T69" s="29">
        <v>0</v>
      </c>
    </row>
    <row r="70" spans="2:20" ht="15.75" x14ac:dyDescent="0.25">
      <c r="B70" s="7" t="s">
        <v>135</v>
      </c>
      <c r="C70" s="22"/>
      <c r="D70" s="5" t="s">
        <v>134</v>
      </c>
      <c r="E70" s="42">
        <f t="shared" si="51"/>
        <v>1000</v>
      </c>
      <c r="F70" s="43">
        <f>SUM(F71:F75)</f>
        <v>1000</v>
      </c>
      <c r="G70" s="43">
        <f t="shared" ref="G70:T70" si="56">SUM(G71:G75)</f>
        <v>0</v>
      </c>
      <c r="H70" s="43">
        <f t="shared" si="56"/>
        <v>0</v>
      </c>
      <c r="I70" s="42">
        <f t="shared" si="56"/>
        <v>1000</v>
      </c>
      <c r="J70" s="43">
        <f t="shared" si="56"/>
        <v>1000</v>
      </c>
      <c r="K70" s="43">
        <f t="shared" si="56"/>
        <v>0</v>
      </c>
      <c r="L70" s="43">
        <f t="shared" si="56"/>
        <v>0</v>
      </c>
      <c r="M70" s="42">
        <f t="shared" si="56"/>
        <v>1200</v>
      </c>
      <c r="N70" s="43">
        <f t="shared" si="56"/>
        <v>1200</v>
      </c>
      <c r="O70" s="43">
        <f t="shared" si="56"/>
        <v>0</v>
      </c>
      <c r="P70" s="43">
        <f t="shared" si="56"/>
        <v>0</v>
      </c>
      <c r="Q70" s="42">
        <f t="shared" si="56"/>
        <v>1300</v>
      </c>
      <c r="R70" s="43">
        <f t="shared" si="56"/>
        <v>1300</v>
      </c>
      <c r="S70" s="43">
        <f t="shared" si="56"/>
        <v>0</v>
      </c>
      <c r="T70" s="43">
        <f t="shared" si="56"/>
        <v>0</v>
      </c>
    </row>
    <row r="71" spans="2:20" ht="72" x14ac:dyDescent="0.25">
      <c r="B71" s="25"/>
      <c r="C71" s="26" t="s">
        <v>141</v>
      </c>
      <c r="D71" s="38" t="s">
        <v>140</v>
      </c>
      <c r="E71" s="28">
        <f t="shared" si="51"/>
        <v>540</v>
      </c>
      <c r="F71" s="29">
        <v>540</v>
      </c>
      <c r="G71" s="29">
        <v>0</v>
      </c>
      <c r="H71" s="29">
        <v>0</v>
      </c>
      <c r="I71" s="28">
        <f t="shared" si="52"/>
        <v>540</v>
      </c>
      <c r="J71" s="29">
        <v>540</v>
      </c>
      <c r="K71" s="29">
        <v>0</v>
      </c>
      <c r="L71" s="29">
        <v>0</v>
      </c>
      <c r="M71" s="28">
        <f t="shared" si="53"/>
        <v>650</v>
      </c>
      <c r="N71" s="29">
        <v>650</v>
      </c>
      <c r="O71" s="29">
        <v>0</v>
      </c>
      <c r="P71" s="29">
        <v>0</v>
      </c>
      <c r="Q71" s="28">
        <f t="shared" si="54"/>
        <v>660</v>
      </c>
      <c r="R71" s="29">
        <v>660</v>
      </c>
      <c r="S71" s="29">
        <v>0</v>
      </c>
      <c r="T71" s="29">
        <v>0</v>
      </c>
    </row>
    <row r="72" spans="2:20" ht="36" x14ac:dyDescent="0.25">
      <c r="B72" s="25"/>
      <c r="C72" s="26" t="s">
        <v>142</v>
      </c>
      <c r="D72" s="38" t="s">
        <v>136</v>
      </c>
      <c r="E72" s="28">
        <f t="shared" si="51"/>
        <v>235</v>
      </c>
      <c r="F72" s="29">
        <v>235</v>
      </c>
      <c r="G72" s="29">
        <v>0</v>
      </c>
      <c r="H72" s="29">
        <v>0</v>
      </c>
      <c r="I72" s="28">
        <f t="shared" si="52"/>
        <v>235</v>
      </c>
      <c r="J72" s="29">
        <v>235</v>
      </c>
      <c r="K72" s="29">
        <v>0</v>
      </c>
      <c r="L72" s="29">
        <v>0</v>
      </c>
      <c r="M72" s="28">
        <f t="shared" si="53"/>
        <v>250</v>
      </c>
      <c r="N72" s="29">
        <v>250</v>
      </c>
      <c r="O72" s="29">
        <v>0</v>
      </c>
      <c r="P72" s="29">
        <v>0</v>
      </c>
      <c r="Q72" s="28">
        <f t="shared" si="54"/>
        <v>300</v>
      </c>
      <c r="R72" s="29">
        <v>300</v>
      </c>
      <c r="S72" s="29">
        <v>0</v>
      </c>
      <c r="T72" s="29">
        <v>0</v>
      </c>
    </row>
    <row r="73" spans="2:20" ht="18" x14ac:dyDescent="0.25">
      <c r="B73" s="25"/>
      <c r="C73" s="26" t="s">
        <v>143</v>
      </c>
      <c r="D73" s="38" t="s">
        <v>137</v>
      </c>
      <c r="E73" s="28">
        <f t="shared" si="51"/>
        <v>25</v>
      </c>
      <c r="F73" s="29">
        <v>25</v>
      </c>
      <c r="G73" s="29">
        <v>0</v>
      </c>
      <c r="H73" s="29">
        <v>0</v>
      </c>
      <c r="I73" s="28">
        <f t="shared" si="52"/>
        <v>25</v>
      </c>
      <c r="J73" s="29">
        <v>25</v>
      </c>
      <c r="K73" s="29">
        <v>0</v>
      </c>
      <c r="L73" s="29">
        <v>0</v>
      </c>
      <c r="M73" s="28">
        <f t="shared" si="53"/>
        <v>30</v>
      </c>
      <c r="N73" s="29">
        <v>30</v>
      </c>
      <c r="O73" s="29">
        <v>0</v>
      </c>
      <c r="P73" s="29">
        <v>0</v>
      </c>
      <c r="Q73" s="28">
        <f t="shared" si="54"/>
        <v>35</v>
      </c>
      <c r="R73" s="29">
        <v>35</v>
      </c>
      <c r="S73" s="29">
        <v>0</v>
      </c>
      <c r="T73" s="29">
        <v>0</v>
      </c>
    </row>
    <row r="74" spans="2:20" ht="18" x14ac:dyDescent="0.25">
      <c r="B74" s="25"/>
      <c r="C74" s="26" t="s">
        <v>144</v>
      </c>
      <c r="D74" s="38" t="s">
        <v>138</v>
      </c>
      <c r="E74" s="28">
        <f t="shared" si="51"/>
        <v>20</v>
      </c>
      <c r="F74" s="29">
        <v>20</v>
      </c>
      <c r="G74" s="29">
        <v>0</v>
      </c>
      <c r="H74" s="29">
        <v>0</v>
      </c>
      <c r="I74" s="28">
        <f t="shared" si="52"/>
        <v>20</v>
      </c>
      <c r="J74" s="29">
        <v>20</v>
      </c>
      <c r="K74" s="29">
        <v>0</v>
      </c>
      <c r="L74" s="29">
        <v>0</v>
      </c>
      <c r="M74" s="28">
        <f t="shared" si="53"/>
        <v>20</v>
      </c>
      <c r="N74" s="29">
        <v>20</v>
      </c>
      <c r="O74" s="29">
        <v>0</v>
      </c>
      <c r="P74" s="29">
        <v>0</v>
      </c>
      <c r="Q74" s="28">
        <f t="shared" si="54"/>
        <v>25</v>
      </c>
      <c r="R74" s="29">
        <v>25</v>
      </c>
      <c r="S74" s="29">
        <v>0</v>
      </c>
      <c r="T74" s="29">
        <v>0</v>
      </c>
    </row>
    <row r="75" spans="2:20" ht="36" x14ac:dyDescent="0.25">
      <c r="B75" s="25"/>
      <c r="C75" s="26" t="s">
        <v>145</v>
      </c>
      <c r="D75" s="38" t="s">
        <v>139</v>
      </c>
      <c r="E75" s="28">
        <f t="shared" si="51"/>
        <v>180</v>
      </c>
      <c r="F75" s="29">
        <v>180</v>
      </c>
      <c r="G75" s="29">
        <v>0</v>
      </c>
      <c r="H75" s="29">
        <v>0</v>
      </c>
      <c r="I75" s="28">
        <f t="shared" si="52"/>
        <v>180</v>
      </c>
      <c r="J75" s="29">
        <v>180</v>
      </c>
      <c r="K75" s="29">
        <v>0</v>
      </c>
      <c r="L75" s="29">
        <v>0</v>
      </c>
      <c r="M75" s="28">
        <f t="shared" si="53"/>
        <v>250</v>
      </c>
      <c r="N75" s="29">
        <v>250</v>
      </c>
      <c r="O75" s="29">
        <v>0</v>
      </c>
      <c r="P75" s="29">
        <v>0</v>
      </c>
      <c r="Q75" s="28">
        <f t="shared" si="54"/>
        <v>280</v>
      </c>
      <c r="R75" s="29">
        <v>280</v>
      </c>
      <c r="S75" s="29">
        <v>0</v>
      </c>
      <c r="T75" s="29">
        <v>0</v>
      </c>
    </row>
    <row r="76" spans="2:20" ht="15.75" x14ac:dyDescent="0.25">
      <c r="B76" s="7" t="s">
        <v>147</v>
      </c>
      <c r="C76" s="22"/>
      <c r="D76" s="5" t="s">
        <v>146</v>
      </c>
      <c r="E76" s="42">
        <f>SUM(E77:E79)</f>
        <v>1650</v>
      </c>
      <c r="F76" s="43">
        <f>SUM(F77:F79)</f>
        <v>1650</v>
      </c>
      <c r="G76" s="43">
        <f t="shared" ref="G76:T76" si="57">SUM(G77:G79)</f>
        <v>0</v>
      </c>
      <c r="H76" s="43">
        <f t="shared" si="57"/>
        <v>0</v>
      </c>
      <c r="I76" s="42">
        <f t="shared" si="57"/>
        <v>1650</v>
      </c>
      <c r="J76" s="43">
        <f t="shared" si="57"/>
        <v>1650</v>
      </c>
      <c r="K76" s="43">
        <f t="shared" si="57"/>
        <v>0</v>
      </c>
      <c r="L76" s="43">
        <f t="shared" si="57"/>
        <v>0</v>
      </c>
      <c r="M76" s="42">
        <f t="shared" si="57"/>
        <v>1750</v>
      </c>
      <c r="N76" s="43">
        <f t="shared" si="57"/>
        <v>1750</v>
      </c>
      <c r="O76" s="43">
        <f t="shared" si="57"/>
        <v>0</v>
      </c>
      <c r="P76" s="43">
        <f t="shared" si="57"/>
        <v>0</v>
      </c>
      <c r="Q76" s="42">
        <f t="shared" si="57"/>
        <v>1900</v>
      </c>
      <c r="R76" s="43">
        <f t="shared" si="57"/>
        <v>1900</v>
      </c>
      <c r="S76" s="43">
        <f t="shared" si="57"/>
        <v>0</v>
      </c>
      <c r="T76" s="43">
        <f t="shared" si="57"/>
        <v>0</v>
      </c>
    </row>
    <row r="77" spans="2:20" ht="36" x14ac:dyDescent="0.25">
      <c r="B77" s="25"/>
      <c r="C77" s="26" t="s">
        <v>151</v>
      </c>
      <c r="D77" s="38" t="s">
        <v>148</v>
      </c>
      <c r="E77" s="28">
        <f>SUM(F77:H77)</f>
        <v>1555</v>
      </c>
      <c r="F77" s="29">
        <v>1555</v>
      </c>
      <c r="G77" s="29">
        <v>0</v>
      </c>
      <c r="H77" s="29">
        <v>0</v>
      </c>
      <c r="I77" s="28">
        <f>SUM(J77:L77)</f>
        <v>1555</v>
      </c>
      <c r="J77" s="29">
        <v>1555</v>
      </c>
      <c r="K77" s="29">
        <v>0</v>
      </c>
      <c r="L77" s="29">
        <v>0</v>
      </c>
      <c r="M77" s="28">
        <f>SUM(N77:P77)</f>
        <v>1640</v>
      </c>
      <c r="N77" s="29">
        <v>1640</v>
      </c>
      <c r="O77" s="29">
        <v>0</v>
      </c>
      <c r="P77" s="29">
        <v>0</v>
      </c>
      <c r="Q77" s="28">
        <f>SUM(R77:T77)</f>
        <v>1770</v>
      </c>
      <c r="R77" s="29">
        <v>1770</v>
      </c>
      <c r="S77" s="29">
        <v>0</v>
      </c>
      <c r="T77" s="29">
        <v>0</v>
      </c>
    </row>
    <row r="78" spans="2:20" ht="54" x14ac:dyDescent="0.25">
      <c r="B78" s="25"/>
      <c r="C78" s="26" t="s">
        <v>152</v>
      </c>
      <c r="D78" s="38" t="s">
        <v>149</v>
      </c>
      <c r="E78" s="28">
        <f t="shared" ref="E78:E79" si="58">SUM(F78:H78)</f>
        <v>60</v>
      </c>
      <c r="F78" s="29">
        <v>60</v>
      </c>
      <c r="G78" s="29">
        <v>0</v>
      </c>
      <c r="H78" s="29">
        <v>0</v>
      </c>
      <c r="I78" s="28">
        <f t="shared" ref="I78:I79" si="59">SUM(J78:L78)</f>
        <v>60</v>
      </c>
      <c r="J78" s="29">
        <v>60</v>
      </c>
      <c r="K78" s="29">
        <v>0</v>
      </c>
      <c r="L78" s="29">
        <v>0</v>
      </c>
      <c r="M78" s="28">
        <f t="shared" ref="M78:M79" si="60">SUM(N78:P78)</f>
        <v>70</v>
      </c>
      <c r="N78" s="29">
        <v>70</v>
      </c>
      <c r="O78" s="29">
        <v>0</v>
      </c>
      <c r="P78" s="29">
        <v>0</v>
      </c>
      <c r="Q78" s="28">
        <f t="shared" ref="Q78:Q79" si="61">SUM(R78:T78)</f>
        <v>80</v>
      </c>
      <c r="R78" s="29">
        <v>80</v>
      </c>
      <c r="S78" s="29">
        <v>0</v>
      </c>
      <c r="T78" s="29">
        <v>0</v>
      </c>
    </row>
    <row r="79" spans="2:20" ht="72" x14ac:dyDescent="0.25">
      <c r="B79" s="25"/>
      <c r="C79" s="26" t="s">
        <v>153</v>
      </c>
      <c r="D79" s="38" t="s">
        <v>150</v>
      </c>
      <c r="E79" s="28">
        <f t="shared" si="58"/>
        <v>35</v>
      </c>
      <c r="F79" s="29">
        <v>35</v>
      </c>
      <c r="G79" s="29">
        <v>0</v>
      </c>
      <c r="H79" s="29">
        <v>0</v>
      </c>
      <c r="I79" s="28">
        <f t="shared" si="59"/>
        <v>35</v>
      </c>
      <c r="J79" s="29">
        <v>35</v>
      </c>
      <c r="K79" s="29">
        <v>0</v>
      </c>
      <c r="L79" s="29">
        <v>0</v>
      </c>
      <c r="M79" s="28">
        <f t="shared" si="60"/>
        <v>40</v>
      </c>
      <c r="N79" s="29">
        <v>40</v>
      </c>
      <c r="O79" s="29">
        <v>0</v>
      </c>
      <c r="P79" s="29">
        <v>0</v>
      </c>
      <c r="Q79" s="28">
        <f t="shared" si="61"/>
        <v>50</v>
      </c>
      <c r="R79" s="29">
        <v>50</v>
      </c>
      <c r="S79" s="29">
        <v>0</v>
      </c>
      <c r="T79" s="29">
        <v>0</v>
      </c>
    </row>
    <row r="80" spans="2:20" ht="15.75" x14ac:dyDescent="0.25">
      <c r="B80" s="7" t="s">
        <v>155</v>
      </c>
      <c r="C80" s="22"/>
      <c r="D80" s="5" t="s">
        <v>154</v>
      </c>
      <c r="E80" s="23">
        <f>SUM(F80:H80)</f>
        <v>270</v>
      </c>
      <c r="F80" s="31">
        <v>270</v>
      </c>
      <c r="G80" s="43">
        <f>SUM(G81:G84)</f>
        <v>0</v>
      </c>
      <c r="H80" s="43">
        <f>SUM(H81:H84)</f>
        <v>0</v>
      </c>
      <c r="I80" s="23">
        <f>SUM(J80:L80)</f>
        <v>270</v>
      </c>
      <c r="J80" s="43">
        <v>270</v>
      </c>
      <c r="K80" s="43">
        <f>SUM(K81:K84)</f>
        <v>0</v>
      </c>
      <c r="L80" s="43">
        <f>SUM(L81:L84)</f>
        <v>0</v>
      </c>
      <c r="M80" s="23">
        <f>SUM(N80:P80)</f>
        <v>270</v>
      </c>
      <c r="N80" s="43">
        <v>270</v>
      </c>
      <c r="O80" s="43">
        <f>SUM(O81:O84)</f>
        <v>0</v>
      </c>
      <c r="P80" s="43">
        <f>SUM(P81:P84)</f>
        <v>0</v>
      </c>
      <c r="Q80" s="23">
        <f>SUM(R80:T80)</f>
        <v>270</v>
      </c>
      <c r="R80" s="43">
        <v>270</v>
      </c>
      <c r="S80" s="43">
        <f>SUM(S81:S84)</f>
        <v>0</v>
      </c>
      <c r="T80" s="43">
        <v>0</v>
      </c>
    </row>
    <row r="81" spans="2:20" ht="15.75" x14ac:dyDescent="0.25">
      <c r="B81" s="7" t="s">
        <v>156</v>
      </c>
      <c r="C81" s="22"/>
      <c r="D81" s="5" t="s">
        <v>157</v>
      </c>
      <c r="E81" s="23">
        <f>E82</f>
        <v>8000</v>
      </c>
      <c r="F81" s="31">
        <f t="shared" ref="F81:T81" si="62">F82</f>
        <v>8000</v>
      </c>
      <c r="G81" s="43">
        <f t="shared" si="62"/>
        <v>0</v>
      </c>
      <c r="H81" s="43">
        <f t="shared" si="62"/>
        <v>0</v>
      </c>
      <c r="I81" s="23">
        <f t="shared" si="62"/>
        <v>8100</v>
      </c>
      <c r="J81" s="43">
        <f t="shared" si="62"/>
        <v>8100</v>
      </c>
      <c r="K81" s="43">
        <f t="shared" si="62"/>
        <v>0</v>
      </c>
      <c r="L81" s="43">
        <f t="shared" si="62"/>
        <v>0</v>
      </c>
      <c r="M81" s="23">
        <f t="shared" si="62"/>
        <v>8200</v>
      </c>
      <c r="N81" s="43">
        <f t="shared" si="62"/>
        <v>8200</v>
      </c>
      <c r="O81" s="43">
        <f t="shared" si="62"/>
        <v>0</v>
      </c>
      <c r="P81" s="43">
        <f t="shared" si="62"/>
        <v>0</v>
      </c>
      <c r="Q81" s="23">
        <f t="shared" si="62"/>
        <v>8400</v>
      </c>
      <c r="R81" s="43">
        <f t="shared" si="62"/>
        <v>8400</v>
      </c>
      <c r="S81" s="43">
        <f t="shared" si="62"/>
        <v>0</v>
      </c>
      <c r="T81" s="43">
        <f t="shared" si="62"/>
        <v>0</v>
      </c>
    </row>
    <row r="82" spans="2:20" ht="36" x14ac:dyDescent="0.25">
      <c r="B82" s="25"/>
      <c r="C82" s="26" t="s">
        <v>163</v>
      </c>
      <c r="D82" s="38" t="s">
        <v>158</v>
      </c>
      <c r="E82" s="28">
        <f>SUM(F82:H82)</f>
        <v>8000</v>
      </c>
      <c r="F82" s="29">
        <v>8000</v>
      </c>
      <c r="G82" s="29">
        <v>0</v>
      </c>
      <c r="H82" s="29">
        <v>0</v>
      </c>
      <c r="I82" s="28">
        <f>SUM(J82:L82)</f>
        <v>8100</v>
      </c>
      <c r="J82" s="29">
        <v>8100</v>
      </c>
      <c r="K82" s="29">
        <v>0</v>
      </c>
      <c r="L82" s="29">
        <v>0</v>
      </c>
      <c r="M82" s="28">
        <f>SUM(N82:P82)</f>
        <v>8200</v>
      </c>
      <c r="N82" s="29">
        <v>8200</v>
      </c>
      <c r="O82" s="29">
        <v>0</v>
      </c>
      <c r="P82" s="29">
        <v>0</v>
      </c>
      <c r="Q82" s="28">
        <f>SUM(R82:T82)</f>
        <v>8400</v>
      </c>
      <c r="R82" s="29">
        <v>8400</v>
      </c>
      <c r="S82" s="29">
        <v>0</v>
      </c>
      <c r="T82" s="29">
        <v>0</v>
      </c>
    </row>
    <row r="83" spans="2:20" ht="15.75" x14ac:dyDescent="0.25">
      <c r="B83" s="7" t="s">
        <v>164</v>
      </c>
      <c r="C83" s="22"/>
      <c r="D83" s="5" t="s">
        <v>169</v>
      </c>
      <c r="E83" s="23">
        <f>SUM(E84:E91)</f>
        <v>14000</v>
      </c>
      <c r="F83" s="31">
        <f t="shared" ref="F83:T83" si="63">SUM(F84:F91)</f>
        <v>14000</v>
      </c>
      <c r="G83" s="31">
        <f t="shared" si="63"/>
        <v>0</v>
      </c>
      <c r="H83" s="31">
        <f t="shared" si="63"/>
        <v>0</v>
      </c>
      <c r="I83" s="23">
        <f t="shared" si="63"/>
        <v>14200</v>
      </c>
      <c r="J83" s="31">
        <f t="shared" si="63"/>
        <v>14200</v>
      </c>
      <c r="K83" s="31">
        <f t="shared" si="63"/>
        <v>0</v>
      </c>
      <c r="L83" s="31">
        <f t="shared" si="63"/>
        <v>0</v>
      </c>
      <c r="M83" s="23">
        <f t="shared" si="63"/>
        <v>15000</v>
      </c>
      <c r="N83" s="31">
        <f t="shared" si="63"/>
        <v>15000</v>
      </c>
      <c r="O83" s="31">
        <f t="shared" si="63"/>
        <v>0</v>
      </c>
      <c r="P83" s="31">
        <f t="shared" si="63"/>
        <v>0</v>
      </c>
      <c r="Q83" s="23">
        <f t="shared" si="63"/>
        <v>16000</v>
      </c>
      <c r="R83" s="31">
        <f t="shared" si="63"/>
        <v>16000</v>
      </c>
      <c r="S83" s="31">
        <f t="shared" si="63"/>
        <v>0</v>
      </c>
      <c r="T83" s="31">
        <f t="shared" si="63"/>
        <v>0</v>
      </c>
    </row>
    <row r="84" spans="2:20" ht="54" x14ac:dyDescent="0.25">
      <c r="B84" s="25"/>
      <c r="C84" s="26" t="s">
        <v>165</v>
      </c>
      <c r="D84" s="38" t="s">
        <v>159</v>
      </c>
      <c r="E84" s="28">
        <f>SUM(F84:H84)</f>
        <v>3800</v>
      </c>
      <c r="F84" s="29">
        <v>3800</v>
      </c>
      <c r="G84" s="29">
        <v>0</v>
      </c>
      <c r="H84" s="29">
        <v>0</v>
      </c>
      <c r="I84" s="28">
        <f>SUM(J84:L84)</f>
        <v>3870</v>
      </c>
      <c r="J84" s="29">
        <v>3870</v>
      </c>
      <c r="K84" s="29">
        <v>0</v>
      </c>
      <c r="L84" s="29">
        <v>0</v>
      </c>
      <c r="M84" s="28">
        <f>SUM(N84:P84)</f>
        <v>4000</v>
      </c>
      <c r="N84" s="29">
        <v>4000</v>
      </c>
      <c r="O84" s="29">
        <v>0</v>
      </c>
      <c r="P84" s="29">
        <v>0</v>
      </c>
      <c r="Q84" s="28">
        <f>SUM(R84:T84)</f>
        <v>4200</v>
      </c>
      <c r="R84" s="29">
        <v>4200</v>
      </c>
      <c r="S84" s="29">
        <v>0</v>
      </c>
      <c r="T84" s="29">
        <v>0</v>
      </c>
    </row>
    <row r="85" spans="2:20" ht="18" x14ac:dyDescent="0.25">
      <c r="B85" s="25"/>
      <c r="C85" s="26" t="s">
        <v>166</v>
      </c>
      <c r="D85" s="38" t="s">
        <v>160</v>
      </c>
      <c r="E85" s="28">
        <f t="shared" ref="E85:E148" si="64">SUM(F85:H85)</f>
        <v>1060</v>
      </c>
      <c r="F85" s="29">
        <v>1060</v>
      </c>
      <c r="G85" s="29">
        <v>0</v>
      </c>
      <c r="H85" s="29">
        <v>0</v>
      </c>
      <c r="I85" s="28">
        <f t="shared" ref="I85:I91" si="65">SUM(J85:L85)</f>
        <v>1100</v>
      </c>
      <c r="J85" s="29">
        <v>1100</v>
      </c>
      <c r="K85" s="29">
        <v>0</v>
      </c>
      <c r="L85" s="29">
        <v>0</v>
      </c>
      <c r="M85" s="28">
        <f t="shared" ref="M85:M91" si="66">SUM(N85:P85)</f>
        <v>1200</v>
      </c>
      <c r="N85" s="29">
        <v>1200</v>
      </c>
      <c r="O85" s="29">
        <v>0</v>
      </c>
      <c r="P85" s="29">
        <v>0</v>
      </c>
      <c r="Q85" s="28">
        <f t="shared" ref="Q85:Q91" si="67">SUM(R85:T85)</f>
        <v>1300</v>
      </c>
      <c r="R85" s="29">
        <v>1300</v>
      </c>
      <c r="S85" s="29">
        <v>0</v>
      </c>
      <c r="T85" s="29">
        <v>0</v>
      </c>
    </row>
    <row r="86" spans="2:20" ht="18" x14ac:dyDescent="0.25">
      <c r="B86" s="25"/>
      <c r="C86" s="26" t="s">
        <v>167</v>
      </c>
      <c r="D86" s="38" t="s">
        <v>161</v>
      </c>
      <c r="E86" s="28">
        <f t="shared" si="64"/>
        <v>7962.2</v>
      </c>
      <c r="F86" s="29">
        <v>7962.2</v>
      </c>
      <c r="G86" s="29">
        <v>0</v>
      </c>
      <c r="H86" s="29">
        <v>0</v>
      </c>
      <c r="I86" s="28">
        <f t="shared" si="65"/>
        <v>8000</v>
      </c>
      <c r="J86" s="29">
        <v>8000</v>
      </c>
      <c r="K86" s="29">
        <v>0</v>
      </c>
      <c r="L86" s="29">
        <v>0</v>
      </c>
      <c r="M86" s="28">
        <f t="shared" si="66"/>
        <v>8310</v>
      </c>
      <c r="N86" s="29">
        <v>8310</v>
      </c>
      <c r="O86" s="29">
        <v>0</v>
      </c>
      <c r="P86" s="29">
        <v>0</v>
      </c>
      <c r="Q86" s="28">
        <f t="shared" si="67"/>
        <v>8605</v>
      </c>
      <c r="R86" s="29">
        <v>8605</v>
      </c>
      <c r="S86" s="29">
        <v>0</v>
      </c>
      <c r="T86" s="29">
        <v>0</v>
      </c>
    </row>
    <row r="87" spans="2:20" ht="54" x14ac:dyDescent="0.25">
      <c r="B87" s="25"/>
      <c r="C87" s="26" t="s">
        <v>168</v>
      </c>
      <c r="D87" s="38" t="s">
        <v>162</v>
      </c>
      <c r="E87" s="28">
        <f t="shared" si="64"/>
        <v>40</v>
      </c>
      <c r="F87" s="29">
        <v>40</v>
      </c>
      <c r="G87" s="29">
        <v>0</v>
      </c>
      <c r="H87" s="29">
        <v>0</v>
      </c>
      <c r="I87" s="28">
        <f t="shared" si="65"/>
        <v>40</v>
      </c>
      <c r="J87" s="29">
        <v>40</v>
      </c>
      <c r="K87" s="29">
        <v>0</v>
      </c>
      <c r="L87" s="29">
        <v>0</v>
      </c>
      <c r="M87" s="28">
        <f t="shared" si="66"/>
        <v>40</v>
      </c>
      <c r="N87" s="29">
        <v>40</v>
      </c>
      <c r="O87" s="29">
        <v>0</v>
      </c>
      <c r="P87" s="29">
        <v>0</v>
      </c>
      <c r="Q87" s="28">
        <f t="shared" si="67"/>
        <v>40</v>
      </c>
      <c r="R87" s="29">
        <v>40</v>
      </c>
      <c r="S87" s="29">
        <v>0</v>
      </c>
      <c r="T87" s="29">
        <v>0</v>
      </c>
    </row>
    <row r="88" spans="2:20" ht="18" x14ac:dyDescent="0.25">
      <c r="B88" s="25"/>
      <c r="C88" s="26" t="s">
        <v>174</v>
      </c>
      <c r="D88" s="38" t="s">
        <v>170</v>
      </c>
      <c r="E88" s="28">
        <f t="shared" si="64"/>
        <v>37.799999999999997</v>
      </c>
      <c r="F88" s="29">
        <v>37.799999999999997</v>
      </c>
      <c r="G88" s="29">
        <v>0</v>
      </c>
      <c r="H88" s="29">
        <v>0</v>
      </c>
      <c r="I88" s="28">
        <f t="shared" si="65"/>
        <v>40</v>
      </c>
      <c r="J88" s="29">
        <v>40</v>
      </c>
      <c r="K88" s="29">
        <v>0</v>
      </c>
      <c r="L88" s="29">
        <v>0</v>
      </c>
      <c r="M88" s="28">
        <f t="shared" si="66"/>
        <v>0</v>
      </c>
      <c r="N88" s="29" t="s">
        <v>178</v>
      </c>
      <c r="O88" s="29">
        <v>0</v>
      </c>
      <c r="P88" s="29">
        <v>0</v>
      </c>
      <c r="Q88" s="28">
        <f t="shared" si="67"/>
        <v>55</v>
      </c>
      <c r="R88" s="29">
        <v>55</v>
      </c>
      <c r="S88" s="29">
        <v>0</v>
      </c>
      <c r="T88" s="29">
        <v>0</v>
      </c>
    </row>
    <row r="89" spans="2:20" ht="36" x14ac:dyDescent="0.25">
      <c r="B89" s="25"/>
      <c r="C89" s="26" t="s">
        <v>175</v>
      </c>
      <c r="D89" s="38" t="s">
        <v>171</v>
      </c>
      <c r="E89" s="28">
        <f t="shared" si="64"/>
        <v>350</v>
      </c>
      <c r="F89" s="29">
        <v>350</v>
      </c>
      <c r="G89" s="29">
        <v>0</v>
      </c>
      <c r="H89" s="29">
        <v>0</v>
      </c>
      <c r="I89" s="28">
        <f t="shared" si="65"/>
        <v>350</v>
      </c>
      <c r="J89" s="29">
        <v>350</v>
      </c>
      <c r="K89" s="29">
        <v>0</v>
      </c>
      <c r="L89" s="29">
        <v>0</v>
      </c>
      <c r="M89" s="28">
        <f t="shared" si="66"/>
        <v>450</v>
      </c>
      <c r="N89" s="29">
        <v>450</v>
      </c>
      <c r="O89" s="29">
        <v>0</v>
      </c>
      <c r="P89" s="29">
        <v>0</v>
      </c>
      <c r="Q89" s="28">
        <f t="shared" si="67"/>
        <v>600</v>
      </c>
      <c r="R89" s="29">
        <v>600</v>
      </c>
      <c r="S89" s="29">
        <v>0</v>
      </c>
      <c r="T89" s="29">
        <v>0</v>
      </c>
    </row>
    <row r="90" spans="2:20" ht="54" x14ac:dyDescent="0.25">
      <c r="B90" s="25"/>
      <c r="C90" s="26" t="s">
        <v>176</v>
      </c>
      <c r="D90" s="38" t="s">
        <v>172</v>
      </c>
      <c r="E90" s="28">
        <f t="shared" si="64"/>
        <v>297</v>
      </c>
      <c r="F90" s="29">
        <v>297</v>
      </c>
      <c r="G90" s="29">
        <v>0</v>
      </c>
      <c r="H90" s="29">
        <v>0</v>
      </c>
      <c r="I90" s="28">
        <f t="shared" si="65"/>
        <v>300</v>
      </c>
      <c r="J90" s="29">
        <v>300</v>
      </c>
      <c r="K90" s="29">
        <v>0</v>
      </c>
      <c r="L90" s="29">
        <v>0</v>
      </c>
      <c r="M90" s="28">
        <f t="shared" si="66"/>
        <v>400</v>
      </c>
      <c r="N90" s="29">
        <v>400</v>
      </c>
      <c r="O90" s="29">
        <v>0</v>
      </c>
      <c r="P90" s="29">
        <v>0</v>
      </c>
      <c r="Q90" s="28">
        <f t="shared" si="67"/>
        <v>500</v>
      </c>
      <c r="R90" s="29">
        <v>500</v>
      </c>
      <c r="S90" s="29">
        <v>0</v>
      </c>
      <c r="T90" s="29">
        <v>0</v>
      </c>
    </row>
    <row r="91" spans="2:20" ht="108" x14ac:dyDescent="0.25">
      <c r="B91" s="25"/>
      <c r="C91" s="26" t="s">
        <v>177</v>
      </c>
      <c r="D91" s="38" t="s">
        <v>173</v>
      </c>
      <c r="E91" s="28">
        <f t="shared" si="64"/>
        <v>453</v>
      </c>
      <c r="F91" s="29">
        <v>453</v>
      </c>
      <c r="G91" s="29">
        <v>0</v>
      </c>
      <c r="H91" s="29">
        <v>0</v>
      </c>
      <c r="I91" s="28">
        <f t="shared" si="65"/>
        <v>500</v>
      </c>
      <c r="J91" s="29">
        <v>500</v>
      </c>
      <c r="K91" s="29">
        <v>0</v>
      </c>
      <c r="L91" s="29">
        <v>0</v>
      </c>
      <c r="M91" s="28">
        <f t="shared" si="66"/>
        <v>600</v>
      </c>
      <c r="N91" s="29">
        <v>600</v>
      </c>
      <c r="O91" s="29">
        <v>0</v>
      </c>
      <c r="P91" s="29">
        <v>0</v>
      </c>
      <c r="Q91" s="28">
        <f t="shared" si="67"/>
        <v>700</v>
      </c>
      <c r="R91" s="29">
        <v>700</v>
      </c>
      <c r="S91" s="29">
        <v>0</v>
      </c>
      <c r="T91" s="29">
        <v>0</v>
      </c>
    </row>
    <row r="92" spans="2:20" ht="15.75" x14ac:dyDescent="0.25">
      <c r="B92" s="7" t="s">
        <v>180</v>
      </c>
      <c r="C92" s="22"/>
      <c r="D92" s="5" t="s">
        <v>179</v>
      </c>
      <c r="E92" s="23">
        <f>SUM(E93:E96)</f>
        <v>8424</v>
      </c>
      <c r="F92" s="31">
        <f t="shared" ref="F92:T92" si="68">SUM(F93:F96)</f>
        <v>8424</v>
      </c>
      <c r="G92" s="31">
        <f t="shared" si="68"/>
        <v>0</v>
      </c>
      <c r="H92" s="31">
        <f t="shared" si="68"/>
        <v>0</v>
      </c>
      <c r="I92" s="23">
        <f t="shared" si="68"/>
        <v>8500</v>
      </c>
      <c r="J92" s="31">
        <f t="shared" si="68"/>
        <v>8500</v>
      </c>
      <c r="K92" s="31">
        <f t="shared" si="68"/>
        <v>0</v>
      </c>
      <c r="L92" s="31">
        <f t="shared" si="68"/>
        <v>0</v>
      </c>
      <c r="M92" s="23">
        <f t="shared" si="68"/>
        <v>11200</v>
      </c>
      <c r="N92" s="31">
        <f t="shared" si="68"/>
        <v>11200</v>
      </c>
      <c r="O92" s="31">
        <f t="shared" si="68"/>
        <v>0</v>
      </c>
      <c r="P92" s="31">
        <f t="shared" si="68"/>
        <v>0</v>
      </c>
      <c r="Q92" s="23">
        <f t="shared" si="68"/>
        <v>15000</v>
      </c>
      <c r="R92" s="31">
        <f t="shared" si="68"/>
        <v>15000</v>
      </c>
      <c r="S92" s="31">
        <f t="shared" si="68"/>
        <v>0</v>
      </c>
      <c r="T92" s="31">
        <f t="shared" si="68"/>
        <v>0</v>
      </c>
    </row>
    <row r="93" spans="2:20" ht="54" x14ac:dyDescent="0.25">
      <c r="B93" s="25"/>
      <c r="C93" s="26" t="s">
        <v>185</v>
      </c>
      <c r="D93" s="38" t="s">
        <v>181</v>
      </c>
      <c r="E93" s="28">
        <f t="shared" si="64"/>
        <v>1000</v>
      </c>
      <c r="F93" s="29">
        <v>1000</v>
      </c>
      <c r="G93" s="29">
        <v>0</v>
      </c>
      <c r="H93" s="29">
        <v>0</v>
      </c>
      <c r="I93" s="28">
        <f t="shared" ref="I93:I96" si="69">SUM(J93:L93)</f>
        <v>1050</v>
      </c>
      <c r="J93" s="29">
        <v>1050</v>
      </c>
      <c r="K93" s="29">
        <v>0</v>
      </c>
      <c r="L93" s="29">
        <v>0</v>
      </c>
      <c r="M93" s="28">
        <f t="shared" ref="M93:M96" si="70">SUM(N93:P93)</f>
        <v>1900</v>
      </c>
      <c r="N93" s="29">
        <v>1900</v>
      </c>
      <c r="O93" s="29">
        <v>0</v>
      </c>
      <c r="P93" s="29">
        <v>0</v>
      </c>
      <c r="Q93" s="28">
        <f t="shared" ref="Q93:Q96" si="71">SUM(R93:T93)</f>
        <v>2600</v>
      </c>
      <c r="R93" s="29">
        <v>2600</v>
      </c>
      <c r="S93" s="29">
        <v>0</v>
      </c>
      <c r="T93" s="29">
        <v>0</v>
      </c>
    </row>
    <row r="94" spans="2:20" ht="36" x14ac:dyDescent="0.25">
      <c r="B94" s="25"/>
      <c r="C94" s="26" t="s">
        <v>186</v>
      </c>
      <c r="D94" s="38" t="s">
        <v>182</v>
      </c>
      <c r="E94" s="28">
        <f t="shared" si="64"/>
        <v>2525</v>
      </c>
      <c r="F94" s="29">
        <v>2525</v>
      </c>
      <c r="G94" s="29">
        <v>0</v>
      </c>
      <c r="H94" s="29">
        <v>0</v>
      </c>
      <c r="I94" s="28">
        <f t="shared" si="69"/>
        <v>2530</v>
      </c>
      <c r="J94" s="29">
        <v>2530</v>
      </c>
      <c r="K94" s="29">
        <v>0</v>
      </c>
      <c r="L94" s="29">
        <v>0</v>
      </c>
      <c r="M94" s="28">
        <f t="shared" si="70"/>
        <v>3000</v>
      </c>
      <c r="N94" s="29">
        <v>3000</v>
      </c>
      <c r="O94" s="29">
        <v>0</v>
      </c>
      <c r="P94" s="29">
        <v>0</v>
      </c>
      <c r="Q94" s="28">
        <f t="shared" si="71"/>
        <v>3600</v>
      </c>
      <c r="R94" s="29">
        <v>3600</v>
      </c>
      <c r="S94" s="29">
        <v>0</v>
      </c>
      <c r="T94" s="29">
        <v>0</v>
      </c>
    </row>
    <row r="95" spans="2:20" ht="36" x14ac:dyDescent="0.25">
      <c r="B95" s="25"/>
      <c r="C95" s="26" t="s">
        <v>187</v>
      </c>
      <c r="D95" s="38" t="s">
        <v>183</v>
      </c>
      <c r="E95" s="28">
        <f t="shared" si="64"/>
        <v>2269</v>
      </c>
      <c r="F95" s="29">
        <v>2269</v>
      </c>
      <c r="G95" s="29">
        <v>0</v>
      </c>
      <c r="H95" s="29">
        <v>0</v>
      </c>
      <c r="I95" s="28">
        <f t="shared" si="69"/>
        <v>2270</v>
      </c>
      <c r="J95" s="29">
        <v>2270</v>
      </c>
      <c r="K95" s="29">
        <v>0</v>
      </c>
      <c r="L95" s="29">
        <v>0</v>
      </c>
      <c r="M95" s="28">
        <f t="shared" si="70"/>
        <v>2650</v>
      </c>
      <c r="N95" s="29">
        <v>2650</v>
      </c>
      <c r="O95" s="29">
        <v>0</v>
      </c>
      <c r="P95" s="29">
        <v>0</v>
      </c>
      <c r="Q95" s="28">
        <f t="shared" si="71"/>
        <v>2800</v>
      </c>
      <c r="R95" s="29">
        <v>2800</v>
      </c>
      <c r="S95" s="29">
        <v>0</v>
      </c>
      <c r="T95" s="29">
        <v>0</v>
      </c>
    </row>
    <row r="96" spans="2:20" ht="36" x14ac:dyDescent="0.25">
      <c r="B96" s="25"/>
      <c r="C96" s="26" t="s">
        <v>188</v>
      </c>
      <c r="D96" s="38" t="s">
        <v>184</v>
      </c>
      <c r="E96" s="28">
        <f t="shared" si="64"/>
        <v>2630</v>
      </c>
      <c r="F96" s="29">
        <v>2630</v>
      </c>
      <c r="G96" s="29">
        <v>0</v>
      </c>
      <c r="H96" s="29">
        <v>0</v>
      </c>
      <c r="I96" s="28">
        <f t="shared" si="69"/>
        <v>2650</v>
      </c>
      <c r="J96" s="29">
        <v>2650</v>
      </c>
      <c r="K96" s="29">
        <v>0</v>
      </c>
      <c r="L96" s="29">
        <v>0</v>
      </c>
      <c r="M96" s="28">
        <f t="shared" si="70"/>
        <v>3650</v>
      </c>
      <c r="N96" s="29">
        <v>3650</v>
      </c>
      <c r="O96" s="29">
        <v>0</v>
      </c>
      <c r="P96" s="29">
        <v>0</v>
      </c>
      <c r="Q96" s="28">
        <f t="shared" si="71"/>
        <v>6000</v>
      </c>
      <c r="R96" s="29">
        <v>6000</v>
      </c>
      <c r="S96" s="29">
        <v>0</v>
      </c>
      <c r="T96" s="29">
        <v>0</v>
      </c>
    </row>
    <row r="97" spans="2:20" ht="15.75" x14ac:dyDescent="0.25">
      <c r="B97" s="7" t="s">
        <v>190</v>
      </c>
      <c r="C97" s="22"/>
      <c r="D97" s="5" t="s">
        <v>189</v>
      </c>
      <c r="E97" s="23">
        <f>SUM(E98:E104)</f>
        <v>7000</v>
      </c>
      <c r="F97" s="31">
        <f t="shared" ref="F97:T97" si="72">SUM(F98:F104)</f>
        <v>7000</v>
      </c>
      <c r="G97" s="31">
        <f t="shared" si="72"/>
        <v>0</v>
      </c>
      <c r="H97" s="31">
        <f t="shared" si="72"/>
        <v>0</v>
      </c>
      <c r="I97" s="23">
        <f t="shared" si="72"/>
        <v>7000</v>
      </c>
      <c r="J97" s="31">
        <f t="shared" si="72"/>
        <v>7000</v>
      </c>
      <c r="K97" s="31">
        <f t="shared" si="72"/>
        <v>0</v>
      </c>
      <c r="L97" s="31">
        <f t="shared" si="72"/>
        <v>0</v>
      </c>
      <c r="M97" s="23">
        <f t="shared" si="72"/>
        <v>7200</v>
      </c>
      <c r="N97" s="31">
        <f t="shared" si="72"/>
        <v>7200</v>
      </c>
      <c r="O97" s="31">
        <f t="shared" si="72"/>
        <v>0</v>
      </c>
      <c r="P97" s="31">
        <f t="shared" si="72"/>
        <v>0</v>
      </c>
      <c r="Q97" s="23">
        <f t="shared" si="72"/>
        <v>7300</v>
      </c>
      <c r="R97" s="31">
        <f t="shared" si="72"/>
        <v>7300</v>
      </c>
      <c r="S97" s="31">
        <f t="shared" si="72"/>
        <v>0</v>
      </c>
      <c r="T97" s="31">
        <f t="shared" si="72"/>
        <v>0</v>
      </c>
    </row>
    <row r="98" spans="2:20" ht="18" x14ac:dyDescent="0.25">
      <c r="B98" s="25"/>
      <c r="C98" s="26" t="s">
        <v>198</v>
      </c>
      <c r="D98" s="38" t="s">
        <v>191</v>
      </c>
      <c r="E98" s="28">
        <f t="shared" si="64"/>
        <v>2700</v>
      </c>
      <c r="F98" s="29">
        <v>2700</v>
      </c>
      <c r="G98" s="29">
        <v>0</v>
      </c>
      <c r="H98" s="29">
        <v>0</v>
      </c>
      <c r="I98" s="28">
        <f t="shared" ref="I98:I104" si="73">SUM(J98:L98)</f>
        <v>2700</v>
      </c>
      <c r="J98" s="29">
        <v>2700</v>
      </c>
      <c r="K98" s="29">
        <v>0</v>
      </c>
      <c r="L98" s="29">
        <v>0</v>
      </c>
      <c r="M98" s="28">
        <f t="shared" ref="M98:M104" si="74">SUM(N98:P98)</f>
        <v>2800</v>
      </c>
      <c r="N98" s="29">
        <v>2800</v>
      </c>
      <c r="O98" s="29">
        <v>0</v>
      </c>
      <c r="P98" s="29">
        <v>0</v>
      </c>
      <c r="Q98" s="28">
        <f t="shared" ref="Q98:Q104" si="75">SUM(R98:T98)</f>
        <v>2850</v>
      </c>
      <c r="R98" s="29">
        <v>2850</v>
      </c>
      <c r="S98" s="29">
        <v>0</v>
      </c>
      <c r="T98" s="29">
        <v>0</v>
      </c>
    </row>
    <row r="99" spans="2:20" ht="18" x14ac:dyDescent="0.25">
      <c r="B99" s="25"/>
      <c r="C99" s="26" t="s">
        <v>199</v>
      </c>
      <c r="D99" s="38" t="s">
        <v>192</v>
      </c>
      <c r="E99" s="28">
        <f t="shared" si="64"/>
        <v>2500</v>
      </c>
      <c r="F99" s="29">
        <v>2500</v>
      </c>
      <c r="G99" s="29">
        <v>0</v>
      </c>
      <c r="H99" s="29">
        <v>0</v>
      </c>
      <c r="I99" s="28">
        <f t="shared" si="73"/>
        <v>2500</v>
      </c>
      <c r="J99" s="29">
        <v>2500</v>
      </c>
      <c r="K99" s="29">
        <v>0</v>
      </c>
      <c r="L99" s="29">
        <v>0</v>
      </c>
      <c r="M99" s="28">
        <f t="shared" si="74"/>
        <v>2500</v>
      </c>
      <c r="N99" s="29">
        <v>2500</v>
      </c>
      <c r="O99" s="29">
        <v>0</v>
      </c>
      <c r="P99" s="29">
        <v>0</v>
      </c>
      <c r="Q99" s="28">
        <f t="shared" si="75"/>
        <v>2500</v>
      </c>
      <c r="R99" s="29">
        <v>2500</v>
      </c>
      <c r="S99" s="29">
        <v>0</v>
      </c>
      <c r="T99" s="29">
        <v>0</v>
      </c>
    </row>
    <row r="100" spans="2:20" ht="18" x14ac:dyDescent="0.25">
      <c r="B100" s="25"/>
      <c r="C100" s="26" t="s">
        <v>200</v>
      </c>
      <c r="D100" s="38" t="s">
        <v>193</v>
      </c>
      <c r="E100" s="28">
        <f t="shared" si="64"/>
        <v>413.3</v>
      </c>
      <c r="F100" s="29">
        <v>413.3</v>
      </c>
      <c r="G100" s="29">
        <v>0</v>
      </c>
      <c r="H100" s="29">
        <v>0</v>
      </c>
      <c r="I100" s="28">
        <f t="shared" si="73"/>
        <v>413.3</v>
      </c>
      <c r="J100" s="29">
        <v>413.3</v>
      </c>
      <c r="K100" s="29">
        <v>0</v>
      </c>
      <c r="L100" s="29">
        <v>0</v>
      </c>
      <c r="M100" s="28">
        <f t="shared" si="74"/>
        <v>463.3</v>
      </c>
      <c r="N100" s="29">
        <v>463.3</v>
      </c>
      <c r="O100" s="29">
        <v>0</v>
      </c>
      <c r="P100" s="29">
        <v>0</v>
      </c>
      <c r="Q100" s="28">
        <f t="shared" si="75"/>
        <v>483.3</v>
      </c>
      <c r="R100" s="29">
        <v>483.3</v>
      </c>
      <c r="S100" s="29">
        <v>0</v>
      </c>
      <c r="T100" s="29">
        <v>0</v>
      </c>
    </row>
    <row r="101" spans="2:20" ht="54" x14ac:dyDescent="0.25">
      <c r="B101" s="25"/>
      <c r="C101" s="26" t="s">
        <v>201</v>
      </c>
      <c r="D101" s="38" t="s">
        <v>194</v>
      </c>
      <c r="E101" s="28">
        <f t="shared" si="64"/>
        <v>492</v>
      </c>
      <c r="F101" s="29">
        <v>492</v>
      </c>
      <c r="G101" s="29">
        <v>0</v>
      </c>
      <c r="H101" s="29">
        <v>0</v>
      </c>
      <c r="I101" s="28">
        <f t="shared" si="73"/>
        <v>492</v>
      </c>
      <c r="J101" s="29">
        <v>492</v>
      </c>
      <c r="K101" s="29">
        <v>0</v>
      </c>
      <c r="L101" s="29">
        <v>0</v>
      </c>
      <c r="M101" s="28">
        <f t="shared" si="74"/>
        <v>542</v>
      </c>
      <c r="N101" s="29">
        <v>542</v>
      </c>
      <c r="O101" s="29">
        <v>0</v>
      </c>
      <c r="P101" s="29">
        <v>0</v>
      </c>
      <c r="Q101" s="28">
        <f t="shared" si="75"/>
        <v>572</v>
      </c>
      <c r="R101" s="29">
        <v>572</v>
      </c>
      <c r="S101" s="29">
        <v>0</v>
      </c>
      <c r="T101" s="29">
        <v>0</v>
      </c>
    </row>
    <row r="102" spans="2:20" ht="54" x14ac:dyDescent="0.25">
      <c r="B102" s="25"/>
      <c r="C102" s="26" t="s">
        <v>202</v>
      </c>
      <c r="D102" s="38" t="s">
        <v>195</v>
      </c>
      <c r="E102" s="28">
        <f t="shared" si="64"/>
        <v>800</v>
      </c>
      <c r="F102" s="29">
        <v>800</v>
      </c>
      <c r="G102" s="29">
        <v>0</v>
      </c>
      <c r="H102" s="29">
        <v>0</v>
      </c>
      <c r="I102" s="28">
        <f t="shared" si="73"/>
        <v>800</v>
      </c>
      <c r="J102" s="29">
        <v>800</v>
      </c>
      <c r="K102" s="29">
        <v>0</v>
      </c>
      <c r="L102" s="29">
        <v>0</v>
      </c>
      <c r="M102" s="28">
        <f t="shared" si="74"/>
        <v>800</v>
      </c>
      <c r="N102" s="29">
        <v>800</v>
      </c>
      <c r="O102" s="29">
        <v>0</v>
      </c>
      <c r="P102" s="29">
        <v>0</v>
      </c>
      <c r="Q102" s="28">
        <f t="shared" si="75"/>
        <v>800</v>
      </c>
      <c r="R102" s="29">
        <v>800</v>
      </c>
      <c r="S102" s="29">
        <v>0</v>
      </c>
      <c r="T102" s="29">
        <v>0</v>
      </c>
    </row>
    <row r="103" spans="2:20" ht="18" x14ac:dyDescent="0.25">
      <c r="B103" s="25"/>
      <c r="C103" s="26" t="s">
        <v>203</v>
      </c>
      <c r="D103" s="38" t="s">
        <v>196</v>
      </c>
      <c r="E103" s="28">
        <f t="shared" si="64"/>
        <v>50.4</v>
      </c>
      <c r="F103" s="29">
        <v>50.4</v>
      </c>
      <c r="G103" s="29">
        <v>0</v>
      </c>
      <c r="H103" s="29">
        <v>0</v>
      </c>
      <c r="I103" s="28">
        <f t="shared" si="73"/>
        <v>50.4</v>
      </c>
      <c r="J103" s="29">
        <v>50.4</v>
      </c>
      <c r="K103" s="29">
        <v>0</v>
      </c>
      <c r="L103" s="29">
        <v>0</v>
      </c>
      <c r="M103" s="28">
        <f t="shared" si="74"/>
        <v>50.4</v>
      </c>
      <c r="N103" s="29">
        <v>50.4</v>
      </c>
      <c r="O103" s="29">
        <v>0</v>
      </c>
      <c r="P103" s="29">
        <v>0</v>
      </c>
      <c r="Q103" s="28">
        <f t="shared" si="75"/>
        <v>50.4</v>
      </c>
      <c r="R103" s="29">
        <v>50.4</v>
      </c>
      <c r="S103" s="29">
        <v>0</v>
      </c>
      <c r="T103" s="29">
        <v>0</v>
      </c>
    </row>
    <row r="104" spans="2:20" ht="18" x14ac:dyDescent="0.25">
      <c r="B104" s="25"/>
      <c r="C104" s="26" t="s">
        <v>204</v>
      </c>
      <c r="D104" s="38" t="s">
        <v>197</v>
      </c>
      <c r="E104" s="28">
        <f t="shared" si="64"/>
        <v>44.3</v>
      </c>
      <c r="F104" s="29">
        <v>44.3</v>
      </c>
      <c r="G104" s="29">
        <v>0</v>
      </c>
      <c r="H104" s="29">
        <v>0</v>
      </c>
      <c r="I104" s="28">
        <f t="shared" si="73"/>
        <v>44.3</v>
      </c>
      <c r="J104" s="29">
        <v>44.3</v>
      </c>
      <c r="K104" s="29">
        <v>0</v>
      </c>
      <c r="L104" s="29">
        <v>0</v>
      </c>
      <c r="M104" s="28">
        <f t="shared" si="74"/>
        <v>44.3</v>
      </c>
      <c r="N104" s="29">
        <v>44.3</v>
      </c>
      <c r="O104" s="29">
        <v>0</v>
      </c>
      <c r="P104" s="29">
        <v>0</v>
      </c>
      <c r="Q104" s="28">
        <f t="shared" si="75"/>
        <v>44.3</v>
      </c>
      <c r="R104" s="29">
        <v>44.3</v>
      </c>
      <c r="S104" s="29">
        <v>0</v>
      </c>
      <c r="T104" s="29">
        <v>0</v>
      </c>
    </row>
    <row r="105" spans="2:20" ht="15.75" x14ac:dyDescent="0.25">
      <c r="B105" s="7" t="s">
        <v>205</v>
      </c>
      <c r="C105" s="22"/>
      <c r="D105" s="5" t="s">
        <v>206</v>
      </c>
      <c r="E105" s="23">
        <f>SUM(E106:E111)</f>
        <v>5000</v>
      </c>
      <c r="F105" s="31">
        <f t="shared" ref="F105:T105" si="76">SUM(F106:F111)</f>
        <v>5000</v>
      </c>
      <c r="G105" s="31">
        <f t="shared" si="76"/>
        <v>0</v>
      </c>
      <c r="H105" s="31">
        <f t="shared" si="76"/>
        <v>0</v>
      </c>
      <c r="I105" s="23">
        <f t="shared" si="76"/>
        <v>5000</v>
      </c>
      <c r="J105" s="31">
        <f t="shared" si="76"/>
        <v>5000</v>
      </c>
      <c r="K105" s="31">
        <f t="shared" si="76"/>
        <v>0</v>
      </c>
      <c r="L105" s="31">
        <f t="shared" si="76"/>
        <v>0</v>
      </c>
      <c r="M105" s="23">
        <f t="shared" si="76"/>
        <v>7000</v>
      </c>
      <c r="N105" s="31">
        <f t="shared" si="76"/>
        <v>7000</v>
      </c>
      <c r="O105" s="31">
        <f t="shared" si="76"/>
        <v>0</v>
      </c>
      <c r="P105" s="31">
        <f t="shared" si="76"/>
        <v>0</v>
      </c>
      <c r="Q105" s="23">
        <f t="shared" si="76"/>
        <v>8000</v>
      </c>
      <c r="R105" s="31">
        <f t="shared" si="76"/>
        <v>8000</v>
      </c>
      <c r="S105" s="31">
        <f t="shared" si="76"/>
        <v>0</v>
      </c>
      <c r="T105" s="31">
        <f t="shared" si="76"/>
        <v>0</v>
      </c>
    </row>
    <row r="106" spans="2:20" ht="72" x14ac:dyDescent="0.25">
      <c r="B106" s="25"/>
      <c r="C106" s="26" t="s">
        <v>366</v>
      </c>
      <c r="D106" s="38" t="s">
        <v>207</v>
      </c>
      <c r="E106" s="28">
        <f t="shared" si="64"/>
        <v>890</v>
      </c>
      <c r="F106" s="29">
        <v>890</v>
      </c>
      <c r="G106" s="29">
        <v>0</v>
      </c>
      <c r="H106" s="29">
        <v>0</v>
      </c>
      <c r="I106" s="28">
        <f t="shared" ref="I106:I111" si="77">SUM(J106:L106)</f>
        <v>890</v>
      </c>
      <c r="J106" s="29">
        <v>890</v>
      </c>
      <c r="K106" s="29">
        <v>0</v>
      </c>
      <c r="L106" s="29">
        <v>0</v>
      </c>
      <c r="M106" s="28">
        <f t="shared" ref="M106:M111" si="78">SUM(N106:P106)</f>
        <v>1000</v>
      </c>
      <c r="N106" s="29">
        <v>1000</v>
      </c>
      <c r="O106" s="29">
        <v>0</v>
      </c>
      <c r="P106" s="29">
        <v>0</v>
      </c>
      <c r="Q106" s="28">
        <f t="shared" ref="Q106:Q111" si="79">SUM(R106:T106)</f>
        <v>1200</v>
      </c>
      <c r="R106" s="29">
        <v>1200</v>
      </c>
      <c r="S106" s="29">
        <v>0</v>
      </c>
      <c r="T106" s="29">
        <v>0</v>
      </c>
    </row>
    <row r="107" spans="2:20" ht="54" x14ac:dyDescent="0.25">
      <c r="B107" s="25"/>
      <c r="C107" s="26" t="s">
        <v>367</v>
      </c>
      <c r="D107" s="38" t="s">
        <v>208</v>
      </c>
      <c r="E107" s="28">
        <f t="shared" si="64"/>
        <v>2800</v>
      </c>
      <c r="F107" s="29">
        <v>2800</v>
      </c>
      <c r="G107" s="29">
        <v>0</v>
      </c>
      <c r="H107" s="29">
        <v>0</v>
      </c>
      <c r="I107" s="28">
        <f t="shared" si="77"/>
        <v>2800</v>
      </c>
      <c r="J107" s="29">
        <v>2800</v>
      </c>
      <c r="K107" s="29">
        <v>0</v>
      </c>
      <c r="L107" s="29">
        <v>0</v>
      </c>
      <c r="M107" s="28">
        <f t="shared" si="78"/>
        <v>3750</v>
      </c>
      <c r="N107" s="29">
        <v>3750</v>
      </c>
      <c r="O107" s="29">
        <v>0</v>
      </c>
      <c r="P107" s="29">
        <v>0</v>
      </c>
      <c r="Q107" s="28">
        <f t="shared" si="79"/>
        <v>4000</v>
      </c>
      <c r="R107" s="29">
        <v>4000</v>
      </c>
      <c r="S107" s="29">
        <v>0</v>
      </c>
      <c r="T107" s="29">
        <v>0</v>
      </c>
    </row>
    <row r="108" spans="2:20" ht="18" x14ac:dyDescent="0.25">
      <c r="B108" s="25"/>
      <c r="C108" s="26" t="s">
        <v>368</v>
      </c>
      <c r="D108" s="38" t="s">
        <v>209</v>
      </c>
      <c r="E108" s="28">
        <f t="shared" si="64"/>
        <v>754</v>
      </c>
      <c r="F108" s="29">
        <v>754</v>
      </c>
      <c r="G108" s="29">
        <v>0</v>
      </c>
      <c r="H108" s="29">
        <v>0</v>
      </c>
      <c r="I108" s="28">
        <f t="shared" si="77"/>
        <v>754</v>
      </c>
      <c r="J108" s="29">
        <v>754</v>
      </c>
      <c r="K108" s="29">
        <v>0</v>
      </c>
      <c r="L108" s="29">
        <v>0</v>
      </c>
      <c r="M108" s="28">
        <f t="shared" si="78"/>
        <v>1650</v>
      </c>
      <c r="N108" s="29">
        <v>1650</v>
      </c>
      <c r="O108" s="29">
        <v>0</v>
      </c>
      <c r="P108" s="29">
        <v>0</v>
      </c>
      <c r="Q108" s="28">
        <f t="shared" si="79"/>
        <v>2110</v>
      </c>
      <c r="R108" s="29">
        <v>2110</v>
      </c>
      <c r="S108" s="29">
        <v>0</v>
      </c>
      <c r="T108" s="29">
        <v>0</v>
      </c>
    </row>
    <row r="109" spans="2:20" ht="36" x14ac:dyDescent="0.25">
      <c r="B109" s="25"/>
      <c r="C109" s="26" t="s">
        <v>369</v>
      </c>
      <c r="D109" s="38" t="s">
        <v>210</v>
      </c>
      <c r="E109" s="28">
        <f t="shared" si="64"/>
        <v>36</v>
      </c>
      <c r="F109" s="29">
        <v>36</v>
      </c>
      <c r="G109" s="29">
        <v>0</v>
      </c>
      <c r="H109" s="29">
        <v>0</v>
      </c>
      <c r="I109" s="28">
        <f t="shared" si="77"/>
        <v>36</v>
      </c>
      <c r="J109" s="29">
        <v>36</v>
      </c>
      <c r="K109" s="29">
        <v>0</v>
      </c>
      <c r="L109" s="29">
        <v>0</v>
      </c>
      <c r="M109" s="28">
        <f t="shared" si="78"/>
        <v>40</v>
      </c>
      <c r="N109" s="29">
        <v>40</v>
      </c>
      <c r="O109" s="29">
        <v>0</v>
      </c>
      <c r="P109" s="29">
        <v>0</v>
      </c>
      <c r="Q109" s="28">
        <f t="shared" si="79"/>
        <v>40</v>
      </c>
      <c r="R109" s="29">
        <v>40</v>
      </c>
      <c r="S109" s="29">
        <v>0</v>
      </c>
      <c r="T109" s="29">
        <v>0</v>
      </c>
    </row>
    <row r="110" spans="2:20" ht="18" x14ac:dyDescent="0.25">
      <c r="B110" s="25"/>
      <c r="C110" s="26" t="s">
        <v>370</v>
      </c>
      <c r="D110" s="38" t="s">
        <v>211</v>
      </c>
      <c r="E110" s="28">
        <f t="shared" si="64"/>
        <v>120</v>
      </c>
      <c r="F110" s="29">
        <v>120</v>
      </c>
      <c r="G110" s="29">
        <v>0</v>
      </c>
      <c r="H110" s="29">
        <v>0</v>
      </c>
      <c r="I110" s="28">
        <f t="shared" si="77"/>
        <v>120</v>
      </c>
      <c r="J110" s="29">
        <v>120</v>
      </c>
      <c r="K110" s="29">
        <v>0</v>
      </c>
      <c r="L110" s="29">
        <v>0</v>
      </c>
      <c r="M110" s="28">
        <f t="shared" si="78"/>
        <v>120</v>
      </c>
      <c r="N110" s="29">
        <v>120</v>
      </c>
      <c r="O110" s="29">
        <v>0</v>
      </c>
      <c r="P110" s="29">
        <v>0</v>
      </c>
      <c r="Q110" s="28">
        <f t="shared" si="79"/>
        <v>150</v>
      </c>
      <c r="R110" s="29">
        <v>150</v>
      </c>
      <c r="S110" s="29">
        <v>0</v>
      </c>
      <c r="T110" s="29">
        <v>0</v>
      </c>
    </row>
    <row r="111" spans="2:20" ht="36" x14ac:dyDescent="0.25">
      <c r="B111" s="25"/>
      <c r="C111" s="26" t="s">
        <v>371</v>
      </c>
      <c r="D111" s="38" t="s">
        <v>212</v>
      </c>
      <c r="E111" s="28">
        <f t="shared" si="64"/>
        <v>400</v>
      </c>
      <c r="F111" s="29">
        <v>400</v>
      </c>
      <c r="G111" s="29">
        <v>0</v>
      </c>
      <c r="H111" s="29">
        <v>0</v>
      </c>
      <c r="I111" s="28">
        <f t="shared" si="77"/>
        <v>400</v>
      </c>
      <c r="J111" s="29">
        <v>400</v>
      </c>
      <c r="K111" s="29">
        <v>0</v>
      </c>
      <c r="L111" s="29">
        <v>0</v>
      </c>
      <c r="M111" s="28">
        <f t="shared" si="78"/>
        <v>440</v>
      </c>
      <c r="N111" s="29">
        <v>440</v>
      </c>
      <c r="O111" s="29">
        <v>0</v>
      </c>
      <c r="P111" s="29">
        <v>0</v>
      </c>
      <c r="Q111" s="28">
        <f t="shared" si="79"/>
        <v>500</v>
      </c>
      <c r="R111" s="29">
        <v>500</v>
      </c>
      <c r="S111" s="29">
        <v>0</v>
      </c>
      <c r="T111" s="29">
        <v>0</v>
      </c>
    </row>
    <row r="112" spans="2:20" ht="15.75" x14ac:dyDescent="0.25">
      <c r="B112" s="7" t="s">
        <v>214</v>
      </c>
      <c r="C112" s="22"/>
      <c r="D112" s="5" t="s">
        <v>213</v>
      </c>
      <c r="E112" s="23">
        <f>SUM(E113:E117)</f>
        <v>400</v>
      </c>
      <c r="F112" s="31">
        <f t="shared" ref="F112:T112" si="80">SUM(F113:F117)</f>
        <v>400</v>
      </c>
      <c r="G112" s="31">
        <f t="shared" si="80"/>
        <v>0</v>
      </c>
      <c r="H112" s="31">
        <f t="shared" si="80"/>
        <v>0</v>
      </c>
      <c r="I112" s="23">
        <f t="shared" si="80"/>
        <v>400</v>
      </c>
      <c r="J112" s="31">
        <f t="shared" si="80"/>
        <v>400</v>
      </c>
      <c r="K112" s="31">
        <f t="shared" si="80"/>
        <v>0</v>
      </c>
      <c r="L112" s="31">
        <f t="shared" si="80"/>
        <v>0</v>
      </c>
      <c r="M112" s="23">
        <f t="shared" si="80"/>
        <v>500</v>
      </c>
      <c r="N112" s="31">
        <f t="shared" si="80"/>
        <v>500</v>
      </c>
      <c r="O112" s="31">
        <f t="shared" si="80"/>
        <v>0</v>
      </c>
      <c r="P112" s="31">
        <f t="shared" si="80"/>
        <v>0</v>
      </c>
      <c r="Q112" s="23">
        <f t="shared" si="80"/>
        <v>500</v>
      </c>
      <c r="R112" s="31">
        <f t="shared" si="80"/>
        <v>500</v>
      </c>
      <c r="S112" s="31">
        <f t="shared" si="80"/>
        <v>0</v>
      </c>
      <c r="T112" s="31">
        <f t="shared" si="80"/>
        <v>0</v>
      </c>
    </row>
    <row r="113" spans="2:20" ht="18" x14ac:dyDescent="0.25">
      <c r="B113" s="25"/>
      <c r="C113" s="26" t="s">
        <v>372</v>
      </c>
      <c r="D113" s="38" t="s">
        <v>215</v>
      </c>
      <c r="E113" s="28">
        <f t="shared" si="64"/>
        <v>100</v>
      </c>
      <c r="F113" s="29">
        <v>100</v>
      </c>
      <c r="G113" s="29">
        <v>0</v>
      </c>
      <c r="H113" s="29">
        <v>0</v>
      </c>
      <c r="I113" s="28">
        <f t="shared" ref="I113:I191" si="81">SUM(J113:L113)</f>
        <v>100</v>
      </c>
      <c r="J113" s="29">
        <v>100</v>
      </c>
      <c r="K113" s="29">
        <v>0</v>
      </c>
      <c r="L113" s="29">
        <v>0</v>
      </c>
      <c r="M113" s="28">
        <f t="shared" ref="M113:M191" si="82">SUM(N113:P113)</f>
        <v>150</v>
      </c>
      <c r="N113" s="29">
        <v>150</v>
      </c>
      <c r="O113" s="29">
        <v>0</v>
      </c>
      <c r="P113" s="29">
        <v>0</v>
      </c>
      <c r="Q113" s="28">
        <f t="shared" ref="Q113:Q191" si="83">SUM(R113:T113)</f>
        <v>150</v>
      </c>
      <c r="R113" s="29">
        <v>150</v>
      </c>
      <c r="S113" s="29">
        <v>0</v>
      </c>
      <c r="T113" s="29">
        <v>0</v>
      </c>
    </row>
    <row r="114" spans="2:20" ht="36" x14ac:dyDescent="0.25">
      <c r="B114" s="25"/>
      <c r="C114" s="26" t="s">
        <v>373</v>
      </c>
      <c r="D114" s="38" t="s">
        <v>216</v>
      </c>
      <c r="E114" s="28">
        <f t="shared" si="64"/>
        <v>40</v>
      </c>
      <c r="F114" s="29">
        <v>40</v>
      </c>
      <c r="G114" s="29">
        <v>0</v>
      </c>
      <c r="H114" s="29">
        <v>0</v>
      </c>
      <c r="I114" s="28">
        <f t="shared" si="81"/>
        <v>40</v>
      </c>
      <c r="J114" s="29">
        <v>40</v>
      </c>
      <c r="K114" s="29">
        <v>0</v>
      </c>
      <c r="L114" s="29">
        <v>0</v>
      </c>
      <c r="M114" s="28">
        <f t="shared" si="82"/>
        <v>40</v>
      </c>
      <c r="N114" s="29">
        <v>40</v>
      </c>
      <c r="O114" s="29">
        <v>0</v>
      </c>
      <c r="P114" s="29">
        <v>0</v>
      </c>
      <c r="Q114" s="28">
        <f t="shared" si="83"/>
        <v>40</v>
      </c>
      <c r="R114" s="29">
        <v>40</v>
      </c>
      <c r="S114" s="29">
        <v>0</v>
      </c>
      <c r="T114" s="29">
        <v>0</v>
      </c>
    </row>
    <row r="115" spans="2:20" ht="18" x14ac:dyDescent="0.25">
      <c r="B115" s="25"/>
      <c r="C115" s="26" t="s">
        <v>374</v>
      </c>
      <c r="D115" s="38" t="s">
        <v>217</v>
      </c>
      <c r="E115" s="28">
        <f t="shared" si="64"/>
        <v>30</v>
      </c>
      <c r="F115" s="29">
        <v>30</v>
      </c>
      <c r="G115" s="29">
        <v>0</v>
      </c>
      <c r="H115" s="29">
        <v>0</v>
      </c>
      <c r="I115" s="28">
        <f t="shared" si="81"/>
        <v>30</v>
      </c>
      <c r="J115" s="29">
        <v>30</v>
      </c>
      <c r="K115" s="29">
        <v>0</v>
      </c>
      <c r="L115" s="29">
        <v>0</v>
      </c>
      <c r="M115" s="28">
        <f t="shared" si="82"/>
        <v>30</v>
      </c>
      <c r="N115" s="29">
        <v>30</v>
      </c>
      <c r="O115" s="29">
        <v>0</v>
      </c>
      <c r="P115" s="29">
        <v>0</v>
      </c>
      <c r="Q115" s="28">
        <f t="shared" si="83"/>
        <v>30</v>
      </c>
      <c r="R115" s="29">
        <v>30</v>
      </c>
      <c r="S115" s="29">
        <v>0</v>
      </c>
      <c r="T115" s="29">
        <v>0</v>
      </c>
    </row>
    <row r="116" spans="2:20" ht="18" x14ac:dyDescent="0.25">
      <c r="B116" s="25"/>
      <c r="C116" s="26" t="s">
        <v>375</v>
      </c>
      <c r="D116" s="38" t="s">
        <v>218</v>
      </c>
      <c r="E116" s="28">
        <f t="shared" si="64"/>
        <v>200</v>
      </c>
      <c r="F116" s="29">
        <v>200</v>
      </c>
      <c r="G116" s="29">
        <v>0</v>
      </c>
      <c r="H116" s="29">
        <v>0</v>
      </c>
      <c r="I116" s="28">
        <f t="shared" si="81"/>
        <v>200</v>
      </c>
      <c r="J116" s="29">
        <v>200</v>
      </c>
      <c r="K116" s="29">
        <v>0</v>
      </c>
      <c r="L116" s="29">
        <v>0</v>
      </c>
      <c r="M116" s="28">
        <f t="shared" si="82"/>
        <v>250</v>
      </c>
      <c r="N116" s="29">
        <v>250</v>
      </c>
      <c r="O116" s="29">
        <v>0</v>
      </c>
      <c r="P116" s="29">
        <v>0</v>
      </c>
      <c r="Q116" s="28">
        <f t="shared" si="83"/>
        <v>250</v>
      </c>
      <c r="R116" s="29">
        <v>250</v>
      </c>
      <c r="S116" s="29">
        <v>0</v>
      </c>
      <c r="T116" s="29">
        <v>0</v>
      </c>
    </row>
    <row r="117" spans="2:20" ht="18" x14ac:dyDescent="0.25">
      <c r="B117" s="25"/>
      <c r="C117" s="26" t="s">
        <v>376</v>
      </c>
      <c r="D117" s="38" t="s">
        <v>219</v>
      </c>
      <c r="E117" s="28">
        <f t="shared" si="64"/>
        <v>30</v>
      </c>
      <c r="F117" s="29">
        <v>30</v>
      </c>
      <c r="G117" s="29">
        <v>0</v>
      </c>
      <c r="H117" s="29">
        <v>0</v>
      </c>
      <c r="I117" s="28">
        <f t="shared" si="81"/>
        <v>30</v>
      </c>
      <c r="J117" s="29">
        <v>30</v>
      </c>
      <c r="K117" s="29">
        <v>0</v>
      </c>
      <c r="L117" s="29">
        <v>0</v>
      </c>
      <c r="M117" s="28">
        <f t="shared" si="82"/>
        <v>30</v>
      </c>
      <c r="N117" s="29">
        <v>30</v>
      </c>
      <c r="O117" s="29">
        <v>0</v>
      </c>
      <c r="P117" s="29">
        <v>0</v>
      </c>
      <c r="Q117" s="28">
        <f t="shared" si="83"/>
        <v>30</v>
      </c>
      <c r="R117" s="29">
        <v>30</v>
      </c>
      <c r="S117" s="29">
        <v>0</v>
      </c>
      <c r="T117" s="29">
        <v>0</v>
      </c>
    </row>
    <row r="118" spans="2:20" ht="15.75" x14ac:dyDescent="0.25">
      <c r="B118" s="7" t="s">
        <v>220</v>
      </c>
      <c r="C118" s="22"/>
      <c r="D118" s="5" t="s">
        <v>221</v>
      </c>
      <c r="E118" s="23">
        <f>SUM(E119:E121)</f>
        <v>22000</v>
      </c>
      <c r="F118" s="31">
        <f t="shared" ref="F118:T118" si="84">SUM(F119:F121)</f>
        <v>22000</v>
      </c>
      <c r="G118" s="31">
        <f t="shared" si="84"/>
        <v>0</v>
      </c>
      <c r="H118" s="31">
        <f t="shared" si="84"/>
        <v>0</v>
      </c>
      <c r="I118" s="23">
        <f t="shared" si="84"/>
        <v>22000</v>
      </c>
      <c r="J118" s="31">
        <f t="shared" si="84"/>
        <v>22000</v>
      </c>
      <c r="K118" s="31">
        <f t="shared" si="84"/>
        <v>0</v>
      </c>
      <c r="L118" s="31">
        <f t="shared" si="84"/>
        <v>0</v>
      </c>
      <c r="M118" s="23">
        <f t="shared" si="84"/>
        <v>22000</v>
      </c>
      <c r="N118" s="31">
        <f t="shared" si="84"/>
        <v>22000</v>
      </c>
      <c r="O118" s="31">
        <f t="shared" si="84"/>
        <v>0</v>
      </c>
      <c r="P118" s="31">
        <f t="shared" si="84"/>
        <v>0</v>
      </c>
      <c r="Q118" s="23">
        <f t="shared" si="84"/>
        <v>22000</v>
      </c>
      <c r="R118" s="31">
        <f t="shared" si="84"/>
        <v>22000</v>
      </c>
      <c r="S118" s="31">
        <f t="shared" si="84"/>
        <v>0</v>
      </c>
      <c r="T118" s="31">
        <f t="shared" si="84"/>
        <v>0</v>
      </c>
    </row>
    <row r="119" spans="2:20" ht="18" x14ac:dyDescent="0.25">
      <c r="B119" s="25"/>
      <c r="C119" s="26" t="s">
        <v>225</v>
      </c>
      <c r="D119" s="38" t="s">
        <v>222</v>
      </c>
      <c r="E119" s="28">
        <f t="shared" si="64"/>
        <v>8000</v>
      </c>
      <c r="F119" s="29">
        <v>8000</v>
      </c>
      <c r="G119" s="29">
        <v>0</v>
      </c>
      <c r="H119" s="29">
        <v>0</v>
      </c>
      <c r="I119" s="28">
        <f t="shared" si="81"/>
        <v>8000</v>
      </c>
      <c r="J119" s="29">
        <v>8000</v>
      </c>
      <c r="K119" s="29">
        <v>0</v>
      </c>
      <c r="L119" s="29">
        <v>0</v>
      </c>
      <c r="M119" s="28">
        <f t="shared" si="82"/>
        <v>8000</v>
      </c>
      <c r="N119" s="29">
        <v>8000</v>
      </c>
      <c r="O119" s="29">
        <v>0</v>
      </c>
      <c r="P119" s="29">
        <v>0</v>
      </c>
      <c r="Q119" s="28">
        <f t="shared" si="83"/>
        <v>8000</v>
      </c>
      <c r="R119" s="29">
        <v>8000</v>
      </c>
      <c r="S119" s="29">
        <v>0</v>
      </c>
      <c r="T119" s="29">
        <v>0</v>
      </c>
    </row>
    <row r="120" spans="2:20" ht="36" x14ac:dyDescent="0.25">
      <c r="B120" s="25"/>
      <c r="C120" s="26" t="s">
        <v>226</v>
      </c>
      <c r="D120" s="38" t="s">
        <v>223</v>
      </c>
      <c r="E120" s="28">
        <f t="shared" si="64"/>
        <v>13200</v>
      </c>
      <c r="F120" s="29">
        <v>13200</v>
      </c>
      <c r="G120" s="29">
        <v>0</v>
      </c>
      <c r="H120" s="29">
        <v>0</v>
      </c>
      <c r="I120" s="28">
        <f t="shared" si="81"/>
        <v>13200</v>
      </c>
      <c r="J120" s="29">
        <v>13200</v>
      </c>
      <c r="K120" s="29">
        <v>0</v>
      </c>
      <c r="L120" s="29">
        <v>0</v>
      </c>
      <c r="M120" s="28">
        <f t="shared" si="82"/>
        <v>13200</v>
      </c>
      <c r="N120" s="29">
        <v>13200</v>
      </c>
      <c r="O120" s="29">
        <v>0</v>
      </c>
      <c r="P120" s="29">
        <v>0</v>
      </c>
      <c r="Q120" s="28">
        <f t="shared" si="83"/>
        <v>13200</v>
      </c>
      <c r="R120" s="29">
        <v>13200</v>
      </c>
      <c r="S120" s="29">
        <v>0</v>
      </c>
      <c r="T120" s="29">
        <v>0</v>
      </c>
    </row>
    <row r="121" spans="2:20" ht="18" x14ac:dyDescent="0.25">
      <c r="B121" s="25"/>
      <c r="C121" s="26" t="s">
        <v>227</v>
      </c>
      <c r="D121" s="38" t="s">
        <v>224</v>
      </c>
      <c r="E121" s="28">
        <f t="shared" si="64"/>
        <v>800</v>
      </c>
      <c r="F121" s="29">
        <v>800</v>
      </c>
      <c r="G121" s="29">
        <v>0</v>
      </c>
      <c r="H121" s="29">
        <v>0</v>
      </c>
      <c r="I121" s="28">
        <f t="shared" si="81"/>
        <v>800</v>
      </c>
      <c r="J121" s="29">
        <v>800</v>
      </c>
      <c r="K121" s="29">
        <v>0</v>
      </c>
      <c r="L121" s="29">
        <v>0</v>
      </c>
      <c r="M121" s="28">
        <f t="shared" si="82"/>
        <v>800</v>
      </c>
      <c r="N121" s="29">
        <v>800</v>
      </c>
      <c r="O121" s="29">
        <v>0</v>
      </c>
      <c r="P121" s="29">
        <v>0</v>
      </c>
      <c r="Q121" s="28">
        <f t="shared" si="83"/>
        <v>800</v>
      </c>
      <c r="R121" s="29">
        <v>800</v>
      </c>
      <c r="S121" s="29">
        <v>0</v>
      </c>
      <c r="T121" s="29">
        <v>0</v>
      </c>
    </row>
    <row r="122" spans="2:20" ht="36" x14ac:dyDescent="0.25">
      <c r="B122" s="44" t="s">
        <v>228</v>
      </c>
      <c r="C122" s="45"/>
      <c r="D122" s="46" t="s">
        <v>229</v>
      </c>
      <c r="E122" s="47">
        <f>E123+E131+E137+E139+E147+E152+E165+E172+E177+E182</f>
        <v>146451</v>
      </c>
      <c r="F122" s="47">
        <f t="shared" ref="F122:T122" si="85">F123+F131+F137+F139+F147+F152+F165+F172+F177+F182</f>
        <v>146451</v>
      </c>
      <c r="G122" s="47">
        <f t="shared" si="85"/>
        <v>0</v>
      </c>
      <c r="H122" s="47">
        <f t="shared" si="85"/>
        <v>0</v>
      </c>
      <c r="I122" s="47">
        <f t="shared" si="85"/>
        <v>146480</v>
      </c>
      <c r="J122" s="47">
        <f t="shared" si="85"/>
        <v>146480</v>
      </c>
      <c r="K122" s="47">
        <f t="shared" si="85"/>
        <v>0</v>
      </c>
      <c r="L122" s="47">
        <f t="shared" si="85"/>
        <v>0</v>
      </c>
      <c r="M122" s="47">
        <f t="shared" si="85"/>
        <v>149980</v>
      </c>
      <c r="N122" s="47">
        <f t="shared" si="85"/>
        <v>149980</v>
      </c>
      <c r="O122" s="47">
        <f t="shared" si="85"/>
        <v>0</v>
      </c>
      <c r="P122" s="47">
        <f t="shared" si="85"/>
        <v>0</v>
      </c>
      <c r="Q122" s="47">
        <f t="shared" si="85"/>
        <v>152430</v>
      </c>
      <c r="R122" s="47">
        <f t="shared" si="85"/>
        <v>152430</v>
      </c>
      <c r="S122" s="47">
        <f t="shared" si="85"/>
        <v>0</v>
      </c>
      <c r="T122" s="47">
        <f t="shared" si="85"/>
        <v>0</v>
      </c>
    </row>
    <row r="123" spans="2:20" ht="15.75" x14ac:dyDescent="0.25">
      <c r="B123" s="7" t="s">
        <v>231</v>
      </c>
      <c r="C123" s="22"/>
      <c r="D123" s="5" t="s">
        <v>230</v>
      </c>
      <c r="E123" s="23">
        <f>SUM(E124:E130)</f>
        <v>15000</v>
      </c>
      <c r="F123" s="31">
        <f t="shared" ref="F123:T123" si="86">SUM(F124:F130)</f>
        <v>15000</v>
      </c>
      <c r="G123" s="31">
        <f t="shared" si="86"/>
        <v>0</v>
      </c>
      <c r="H123" s="31">
        <f t="shared" si="86"/>
        <v>0</v>
      </c>
      <c r="I123" s="23">
        <f t="shared" si="86"/>
        <v>15000</v>
      </c>
      <c r="J123" s="31">
        <f t="shared" si="86"/>
        <v>15000</v>
      </c>
      <c r="K123" s="31">
        <f t="shared" si="86"/>
        <v>0</v>
      </c>
      <c r="L123" s="31">
        <f t="shared" si="86"/>
        <v>0</v>
      </c>
      <c r="M123" s="23">
        <f t="shared" si="86"/>
        <v>15000</v>
      </c>
      <c r="N123" s="31">
        <f t="shared" si="86"/>
        <v>15000</v>
      </c>
      <c r="O123" s="31">
        <f t="shared" si="86"/>
        <v>0</v>
      </c>
      <c r="P123" s="31">
        <f t="shared" si="86"/>
        <v>0</v>
      </c>
      <c r="Q123" s="23">
        <f t="shared" si="86"/>
        <v>15000</v>
      </c>
      <c r="R123" s="31">
        <f t="shared" si="86"/>
        <v>15000</v>
      </c>
      <c r="S123" s="31">
        <f t="shared" si="86"/>
        <v>0</v>
      </c>
      <c r="T123" s="31">
        <f t="shared" si="86"/>
        <v>0</v>
      </c>
    </row>
    <row r="124" spans="2:20" ht="18" x14ac:dyDescent="0.25">
      <c r="B124" s="25"/>
      <c r="C124" s="26" t="s">
        <v>239</v>
      </c>
      <c r="D124" s="38" t="s">
        <v>232</v>
      </c>
      <c r="E124" s="28">
        <f t="shared" si="64"/>
        <v>2865.3</v>
      </c>
      <c r="F124" s="29">
        <v>2865.3</v>
      </c>
      <c r="G124" s="29">
        <v>0</v>
      </c>
      <c r="H124" s="29">
        <v>0</v>
      </c>
      <c r="I124" s="28">
        <f t="shared" si="81"/>
        <v>2865.3</v>
      </c>
      <c r="J124" s="29">
        <v>2865.3</v>
      </c>
      <c r="K124" s="29">
        <v>0</v>
      </c>
      <c r="L124" s="29">
        <v>0</v>
      </c>
      <c r="M124" s="28">
        <f t="shared" si="82"/>
        <v>2865.3</v>
      </c>
      <c r="N124" s="29">
        <v>2865.3</v>
      </c>
      <c r="O124" s="29">
        <v>0</v>
      </c>
      <c r="P124" s="29">
        <v>0</v>
      </c>
      <c r="Q124" s="28">
        <f t="shared" si="83"/>
        <v>2865.3</v>
      </c>
      <c r="R124" s="29">
        <v>2865.3</v>
      </c>
      <c r="S124" s="29">
        <v>0</v>
      </c>
      <c r="T124" s="29">
        <v>0</v>
      </c>
    </row>
    <row r="125" spans="2:20" ht="18" x14ac:dyDescent="0.25">
      <c r="B125" s="25"/>
      <c r="C125" s="26" t="s">
        <v>239</v>
      </c>
      <c r="D125" s="38" t="s">
        <v>233</v>
      </c>
      <c r="E125" s="28">
        <f t="shared" si="64"/>
        <v>70.099999999999994</v>
      </c>
      <c r="F125" s="29">
        <v>70.099999999999994</v>
      </c>
      <c r="G125" s="29">
        <v>0</v>
      </c>
      <c r="H125" s="29">
        <v>0</v>
      </c>
      <c r="I125" s="28">
        <f t="shared" si="81"/>
        <v>70.099999999999994</v>
      </c>
      <c r="J125" s="29">
        <v>70.099999999999994</v>
      </c>
      <c r="K125" s="29">
        <v>0</v>
      </c>
      <c r="L125" s="29">
        <v>0</v>
      </c>
      <c r="M125" s="28">
        <f t="shared" si="82"/>
        <v>70.099999999999994</v>
      </c>
      <c r="N125" s="29">
        <v>70.099999999999994</v>
      </c>
      <c r="O125" s="29">
        <v>0</v>
      </c>
      <c r="P125" s="29">
        <v>0</v>
      </c>
      <c r="Q125" s="28">
        <f t="shared" si="83"/>
        <v>70.099999999999994</v>
      </c>
      <c r="R125" s="29">
        <v>70.099999999999994</v>
      </c>
      <c r="S125" s="29">
        <v>0</v>
      </c>
      <c r="T125" s="29">
        <v>0</v>
      </c>
    </row>
    <row r="126" spans="2:20" ht="18" x14ac:dyDescent="0.25">
      <c r="B126" s="25"/>
      <c r="C126" s="26" t="s">
        <v>239</v>
      </c>
      <c r="D126" s="38" t="s">
        <v>234</v>
      </c>
      <c r="E126" s="28">
        <f t="shared" si="64"/>
        <v>151</v>
      </c>
      <c r="F126" s="29">
        <v>151</v>
      </c>
      <c r="G126" s="29">
        <v>0</v>
      </c>
      <c r="H126" s="29">
        <v>0</v>
      </c>
      <c r="I126" s="28">
        <f t="shared" si="81"/>
        <v>151</v>
      </c>
      <c r="J126" s="29">
        <v>151</v>
      </c>
      <c r="K126" s="29">
        <v>0</v>
      </c>
      <c r="L126" s="29">
        <v>0</v>
      </c>
      <c r="M126" s="28">
        <f t="shared" si="82"/>
        <v>151</v>
      </c>
      <c r="N126" s="29">
        <v>151</v>
      </c>
      <c r="O126" s="29">
        <v>0</v>
      </c>
      <c r="P126" s="29">
        <v>0</v>
      </c>
      <c r="Q126" s="28">
        <f t="shared" si="83"/>
        <v>151</v>
      </c>
      <c r="R126" s="29">
        <v>151</v>
      </c>
      <c r="S126" s="29">
        <v>0</v>
      </c>
      <c r="T126" s="29">
        <v>0</v>
      </c>
    </row>
    <row r="127" spans="2:20" ht="18" x14ac:dyDescent="0.25">
      <c r="B127" s="25"/>
      <c r="C127" s="26" t="s">
        <v>247</v>
      </c>
      <c r="D127" s="38" t="s">
        <v>235</v>
      </c>
      <c r="E127" s="28">
        <f t="shared" si="64"/>
        <v>662.3</v>
      </c>
      <c r="F127" s="29">
        <v>662.3</v>
      </c>
      <c r="G127" s="29">
        <v>0</v>
      </c>
      <c r="H127" s="29">
        <v>0</v>
      </c>
      <c r="I127" s="28">
        <f t="shared" si="81"/>
        <v>662.3</v>
      </c>
      <c r="J127" s="29">
        <v>662.3</v>
      </c>
      <c r="K127" s="29">
        <v>0</v>
      </c>
      <c r="L127" s="29">
        <v>0</v>
      </c>
      <c r="M127" s="28">
        <f t="shared" si="82"/>
        <v>662.3</v>
      </c>
      <c r="N127" s="29">
        <v>662.3</v>
      </c>
      <c r="O127" s="29">
        <v>0</v>
      </c>
      <c r="P127" s="29">
        <v>0</v>
      </c>
      <c r="Q127" s="28">
        <f t="shared" si="83"/>
        <v>662.3</v>
      </c>
      <c r="R127" s="29">
        <v>662.3</v>
      </c>
      <c r="S127" s="29">
        <v>0</v>
      </c>
      <c r="T127" s="29">
        <v>0</v>
      </c>
    </row>
    <row r="128" spans="2:20" ht="18" x14ac:dyDescent="0.25">
      <c r="B128" s="25"/>
      <c r="C128" s="26" t="s">
        <v>248</v>
      </c>
      <c r="D128" s="38" t="s">
        <v>236</v>
      </c>
      <c r="E128" s="28">
        <f t="shared" si="64"/>
        <v>96.8</v>
      </c>
      <c r="F128" s="29">
        <v>96.8</v>
      </c>
      <c r="G128" s="29">
        <v>0</v>
      </c>
      <c r="H128" s="29">
        <v>0</v>
      </c>
      <c r="I128" s="28">
        <f t="shared" si="81"/>
        <v>96.8</v>
      </c>
      <c r="J128" s="29">
        <v>96.8</v>
      </c>
      <c r="K128" s="29">
        <v>0</v>
      </c>
      <c r="L128" s="29">
        <v>0</v>
      </c>
      <c r="M128" s="28">
        <f t="shared" si="82"/>
        <v>96.8</v>
      </c>
      <c r="N128" s="29">
        <v>96.8</v>
      </c>
      <c r="O128" s="29">
        <v>0</v>
      </c>
      <c r="P128" s="29">
        <v>0</v>
      </c>
      <c r="Q128" s="28">
        <f t="shared" si="83"/>
        <v>96.8</v>
      </c>
      <c r="R128" s="29">
        <v>96.8</v>
      </c>
      <c r="S128" s="29">
        <v>0</v>
      </c>
      <c r="T128" s="29">
        <v>0</v>
      </c>
    </row>
    <row r="129" spans="2:20" ht="18" x14ac:dyDescent="0.25">
      <c r="B129" s="25"/>
      <c r="C129" s="26" t="s">
        <v>249</v>
      </c>
      <c r="D129" s="38" t="s">
        <v>237</v>
      </c>
      <c r="E129" s="28">
        <f t="shared" si="64"/>
        <v>10614.5</v>
      </c>
      <c r="F129" s="29">
        <v>10614.5</v>
      </c>
      <c r="G129" s="29">
        <v>0</v>
      </c>
      <c r="H129" s="29">
        <v>0</v>
      </c>
      <c r="I129" s="28">
        <f t="shared" si="81"/>
        <v>10614.5</v>
      </c>
      <c r="J129" s="29">
        <v>10614.5</v>
      </c>
      <c r="K129" s="29">
        <v>0</v>
      </c>
      <c r="L129" s="29">
        <v>0</v>
      </c>
      <c r="M129" s="28">
        <f t="shared" si="82"/>
        <v>10614.5</v>
      </c>
      <c r="N129" s="29">
        <v>10614.5</v>
      </c>
      <c r="O129" s="29">
        <v>0</v>
      </c>
      <c r="P129" s="29">
        <v>0</v>
      </c>
      <c r="Q129" s="28">
        <f t="shared" si="83"/>
        <v>10614.5</v>
      </c>
      <c r="R129" s="29">
        <v>10614.5</v>
      </c>
      <c r="S129" s="29">
        <v>0</v>
      </c>
      <c r="T129" s="29">
        <v>0</v>
      </c>
    </row>
    <row r="130" spans="2:20" ht="36" x14ac:dyDescent="0.25">
      <c r="B130" s="25"/>
      <c r="C130" s="26" t="s">
        <v>250</v>
      </c>
      <c r="D130" s="38" t="s">
        <v>238</v>
      </c>
      <c r="E130" s="28">
        <f t="shared" si="64"/>
        <v>540</v>
      </c>
      <c r="F130" s="29">
        <v>540</v>
      </c>
      <c r="G130" s="29">
        <v>0</v>
      </c>
      <c r="H130" s="29">
        <v>0</v>
      </c>
      <c r="I130" s="28">
        <f t="shared" si="81"/>
        <v>540</v>
      </c>
      <c r="J130" s="29">
        <v>540</v>
      </c>
      <c r="K130" s="29">
        <v>0</v>
      </c>
      <c r="L130" s="29">
        <v>0</v>
      </c>
      <c r="M130" s="28">
        <f t="shared" si="82"/>
        <v>540</v>
      </c>
      <c r="N130" s="29">
        <v>540</v>
      </c>
      <c r="O130" s="29">
        <v>0</v>
      </c>
      <c r="P130" s="29">
        <v>0</v>
      </c>
      <c r="Q130" s="28">
        <f t="shared" si="83"/>
        <v>540</v>
      </c>
      <c r="R130" s="29">
        <v>540</v>
      </c>
      <c r="S130" s="29">
        <v>0</v>
      </c>
      <c r="T130" s="29">
        <v>0</v>
      </c>
    </row>
    <row r="131" spans="2:20" ht="15.75" x14ac:dyDescent="0.25">
      <c r="B131" s="7" t="s">
        <v>240</v>
      </c>
      <c r="C131" s="22"/>
      <c r="D131" s="5" t="s">
        <v>241</v>
      </c>
      <c r="E131" s="23">
        <f>SUM(E132:E136)</f>
        <v>8100</v>
      </c>
      <c r="F131" s="31">
        <f t="shared" ref="F131:T131" si="87">SUM(F132:F136)</f>
        <v>8100</v>
      </c>
      <c r="G131" s="31">
        <f t="shared" si="87"/>
        <v>0</v>
      </c>
      <c r="H131" s="31">
        <f t="shared" si="87"/>
        <v>0</v>
      </c>
      <c r="I131" s="23">
        <f t="shared" si="87"/>
        <v>8100</v>
      </c>
      <c r="J131" s="31">
        <f t="shared" si="87"/>
        <v>8100</v>
      </c>
      <c r="K131" s="31">
        <f t="shared" si="87"/>
        <v>0</v>
      </c>
      <c r="L131" s="31">
        <f t="shared" si="87"/>
        <v>0</v>
      </c>
      <c r="M131" s="23">
        <f t="shared" si="87"/>
        <v>8500</v>
      </c>
      <c r="N131" s="31">
        <f t="shared" si="87"/>
        <v>8500</v>
      </c>
      <c r="O131" s="31">
        <f t="shared" si="87"/>
        <v>0</v>
      </c>
      <c r="P131" s="31">
        <f t="shared" si="87"/>
        <v>0</v>
      </c>
      <c r="Q131" s="23">
        <f t="shared" si="87"/>
        <v>9000</v>
      </c>
      <c r="R131" s="31">
        <f t="shared" si="87"/>
        <v>9000</v>
      </c>
      <c r="S131" s="31">
        <f t="shared" si="87"/>
        <v>0</v>
      </c>
      <c r="T131" s="31">
        <f t="shared" si="87"/>
        <v>0</v>
      </c>
    </row>
    <row r="132" spans="2:20" ht="18" x14ac:dyDescent="0.25">
      <c r="B132" s="25"/>
      <c r="C132" s="26" t="s">
        <v>251</v>
      </c>
      <c r="D132" s="38" t="s">
        <v>242</v>
      </c>
      <c r="E132" s="28">
        <f t="shared" si="64"/>
        <v>800</v>
      </c>
      <c r="F132" s="29">
        <v>800</v>
      </c>
      <c r="G132" s="29">
        <v>0</v>
      </c>
      <c r="H132" s="29">
        <v>0</v>
      </c>
      <c r="I132" s="28">
        <f t="shared" si="81"/>
        <v>800</v>
      </c>
      <c r="J132" s="29">
        <v>800</v>
      </c>
      <c r="K132" s="29">
        <v>0</v>
      </c>
      <c r="L132" s="29">
        <v>0</v>
      </c>
      <c r="M132" s="28">
        <f t="shared" si="82"/>
        <v>850</v>
      </c>
      <c r="N132" s="29">
        <v>850</v>
      </c>
      <c r="O132" s="29">
        <v>0</v>
      </c>
      <c r="P132" s="29">
        <v>0</v>
      </c>
      <c r="Q132" s="28">
        <f t="shared" si="83"/>
        <v>900</v>
      </c>
      <c r="R132" s="29">
        <v>900</v>
      </c>
      <c r="S132" s="29">
        <v>0</v>
      </c>
      <c r="T132" s="29">
        <v>0</v>
      </c>
    </row>
    <row r="133" spans="2:20" ht="18" x14ac:dyDescent="0.25">
      <c r="B133" s="25"/>
      <c r="C133" s="26" t="s">
        <v>252</v>
      </c>
      <c r="D133" s="38" t="s">
        <v>243</v>
      </c>
      <c r="E133" s="28">
        <f t="shared" si="64"/>
        <v>794</v>
      </c>
      <c r="F133" s="29">
        <v>794</v>
      </c>
      <c r="G133" s="29">
        <v>0</v>
      </c>
      <c r="H133" s="29">
        <v>0</v>
      </c>
      <c r="I133" s="28">
        <f t="shared" si="81"/>
        <v>794</v>
      </c>
      <c r="J133" s="29">
        <v>794</v>
      </c>
      <c r="K133" s="29">
        <v>0</v>
      </c>
      <c r="L133" s="29">
        <v>0</v>
      </c>
      <c r="M133" s="28">
        <f t="shared" si="82"/>
        <v>794</v>
      </c>
      <c r="N133" s="29">
        <v>794</v>
      </c>
      <c r="O133" s="29">
        <v>0</v>
      </c>
      <c r="P133" s="29">
        <v>0</v>
      </c>
      <c r="Q133" s="28">
        <f t="shared" si="83"/>
        <v>794</v>
      </c>
      <c r="R133" s="29">
        <v>794</v>
      </c>
      <c r="S133" s="29">
        <v>0</v>
      </c>
      <c r="T133" s="29">
        <v>0</v>
      </c>
    </row>
    <row r="134" spans="2:20" ht="36" x14ac:dyDescent="0.25">
      <c r="B134" s="25"/>
      <c r="C134" s="26" t="s">
        <v>253</v>
      </c>
      <c r="D134" s="38" t="s">
        <v>244</v>
      </c>
      <c r="E134" s="28">
        <f t="shared" si="64"/>
        <v>6151.2</v>
      </c>
      <c r="F134" s="29">
        <v>6151.2</v>
      </c>
      <c r="G134" s="29">
        <v>0</v>
      </c>
      <c r="H134" s="29">
        <v>0</v>
      </c>
      <c r="I134" s="28">
        <f t="shared" si="81"/>
        <v>6151.2</v>
      </c>
      <c r="J134" s="29">
        <v>6151.2</v>
      </c>
      <c r="K134" s="29">
        <v>0</v>
      </c>
      <c r="L134" s="29">
        <v>0</v>
      </c>
      <c r="M134" s="28">
        <f t="shared" si="82"/>
        <v>6452</v>
      </c>
      <c r="N134" s="29">
        <v>6452</v>
      </c>
      <c r="O134" s="29">
        <v>0</v>
      </c>
      <c r="P134" s="29">
        <v>0</v>
      </c>
      <c r="Q134" s="28">
        <f t="shared" si="83"/>
        <v>6902</v>
      </c>
      <c r="R134" s="29">
        <v>6902</v>
      </c>
      <c r="S134" s="29">
        <v>0</v>
      </c>
      <c r="T134" s="29">
        <v>0</v>
      </c>
    </row>
    <row r="135" spans="2:20" ht="36" x14ac:dyDescent="0.25">
      <c r="B135" s="25"/>
      <c r="C135" s="26" t="s">
        <v>254</v>
      </c>
      <c r="D135" s="38" t="s">
        <v>245</v>
      </c>
      <c r="E135" s="28">
        <f t="shared" si="64"/>
        <v>150.80000000000001</v>
      </c>
      <c r="F135" s="29">
        <v>150.80000000000001</v>
      </c>
      <c r="G135" s="29">
        <v>0</v>
      </c>
      <c r="H135" s="29">
        <v>0</v>
      </c>
      <c r="I135" s="28">
        <f t="shared" si="81"/>
        <v>150.80000000000001</v>
      </c>
      <c r="J135" s="29">
        <v>150.80000000000001</v>
      </c>
      <c r="K135" s="29">
        <v>0</v>
      </c>
      <c r="L135" s="29">
        <v>0</v>
      </c>
      <c r="M135" s="28">
        <f t="shared" si="82"/>
        <v>200</v>
      </c>
      <c r="N135" s="29">
        <v>200</v>
      </c>
      <c r="O135" s="29">
        <v>0</v>
      </c>
      <c r="P135" s="29">
        <v>0</v>
      </c>
      <c r="Q135" s="28">
        <f t="shared" si="83"/>
        <v>200</v>
      </c>
      <c r="R135" s="29">
        <v>200</v>
      </c>
      <c r="S135" s="29">
        <v>0</v>
      </c>
      <c r="T135" s="29">
        <v>0</v>
      </c>
    </row>
    <row r="136" spans="2:20" ht="36" x14ac:dyDescent="0.25">
      <c r="B136" s="25"/>
      <c r="C136" s="26" t="s">
        <v>255</v>
      </c>
      <c r="D136" s="38" t="s">
        <v>246</v>
      </c>
      <c r="E136" s="28">
        <f t="shared" si="64"/>
        <v>204</v>
      </c>
      <c r="F136" s="29">
        <v>204</v>
      </c>
      <c r="G136" s="29">
        <v>0</v>
      </c>
      <c r="H136" s="29">
        <v>0</v>
      </c>
      <c r="I136" s="28">
        <f t="shared" si="81"/>
        <v>204</v>
      </c>
      <c r="J136" s="29">
        <v>204</v>
      </c>
      <c r="K136" s="29">
        <v>0</v>
      </c>
      <c r="L136" s="29">
        <v>0</v>
      </c>
      <c r="M136" s="28">
        <f t="shared" si="82"/>
        <v>204</v>
      </c>
      <c r="N136" s="29">
        <v>204</v>
      </c>
      <c r="O136" s="29">
        <v>0</v>
      </c>
      <c r="P136" s="29">
        <v>0</v>
      </c>
      <c r="Q136" s="28">
        <f t="shared" si="83"/>
        <v>204</v>
      </c>
      <c r="R136" s="29">
        <v>204</v>
      </c>
      <c r="S136" s="29">
        <v>0</v>
      </c>
      <c r="T136" s="29">
        <v>0</v>
      </c>
    </row>
    <row r="137" spans="2:20" ht="15.75" x14ac:dyDescent="0.25">
      <c r="B137" s="7" t="s">
        <v>256</v>
      </c>
      <c r="C137" s="22"/>
      <c r="D137" s="5" t="s">
        <v>257</v>
      </c>
      <c r="E137" s="23">
        <f>E138</f>
        <v>2000</v>
      </c>
      <c r="F137" s="31">
        <f t="shared" ref="F137:T137" si="88">F138</f>
        <v>2000</v>
      </c>
      <c r="G137" s="31">
        <f t="shared" si="88"/>
        <v>0</v>
      </c>
      <c r="H137" s="31">
        <f t="shared" si="88"/>
        <v>0</v>
      </c>
      <c r="I137" s="23">
        <f t="shared" si="88"/>
        <v>2000</v>
      </c>
      <c r="J137" s="31">
        <f t="shared" si="88"/>
        <v>2000</v>
      </c>
      <c r="K137" s="31">
        <f t="shared" si="88"/>
        <v>0</v>
      </c>
      <c r="L137" s="31">
        <f t="shared" si="88"/>
        <v>0</v>
      </c>
      <c r="M137" s="23">
        <f t="shared" si="88"/>
        <v>2000</v>
      </c>
      <c r="N137" s="31">
        <f t="shared" si="88"/>
        <v>2000</v>
      </c>
      <c r="O137" s="31">
        <f t="shared" si="88"/>
        <v>0</v>
      </c>
      <c r="P137" s="31">
        <f t="shared" si="88"/>
        <v>0</v>
      </c>
      <c r="Q137" s="23">
        <f t="shared" si="88"/>
        <v>2000</v>
      </c>
      <c r="R137" s="31">
        <f t="shared" si="88"/>
        <v>2000</v>
      </c>
      <c r="S137" s="31">
        <f t="shared" si="88"/>
        <v>0</v>
      </c>
      <c r="T137" s="31">
        <f t="shared" si="88"/>
        <v>0</v>
      </c>
    </row>
    <row r="138" spans="2:20" ht="36" x14ac:dyDescent="0.25">
      <c r="B138" s="25"/>
      <c r="C138" s="26" t="s">
        <v>259</v>
      </c>
      <c r="D138" s="38" t="s">
        <v>258</v>
      </c>
      <c r="E138" s="28">
        <f t="shared" si="64"/>
        <v>2000</v>
      </c>
      <c r="F138" s="29">
        <v>2000</v>
      </c>
      <c r="G138" s="29">
        <v>0</v>
      </c>
      <c r="H138" s="29">
        <v>0</v>
      </c>
      <c r="I138" s="28">
        <f t="shared" si="81"/>
        <v>2000</v>
      </c>
      <c r="J138" s="29">
        <v>2000</v>
      </c>
      <c r="K138" s="29">
        <v>0</v>
      </c>
      <c r="L138" s="29">
        <v>0</v>
      </c>
      <c r="M138" s="28">
        <f t="shared" si="82"/>
        <v>2000</v>
      </c>
      <c r="N138" s="29">
        <v>2000</v>
      </c>
      <c r="O138" s="29">
        <v>0</v>
      </c>
      <c r="P138" s="29">
        <v>0</v>
      </c>
      <c r="Q138" s="28">
        <f t="shared" si="83"/>
        <v>2000</v>
      </c>
      <c r="R138" s="29">
        <v>2000</v>
      </c>
      <c r="S138" s="29">
        <v>0</v>
      </c>
      <c r="T138" s="29">
        <v>0</v>
      </c>
    </row>
    <row r="139" spans="2:20" ht="15.75" x14ac:dyDescent="0.25">
      <c r="B139" s="7" t="s">
        <v>261</v>
      </c>
      <c r="C139" s="22"/>
      <c r="D139" s="5" t="s">
        <v>260</v>
      </c>
      <c r="E139" s="23">
        <f>SUM(E140:E146)</f>
        <v>32000</v>
      </c>
      <c r="F139" s="31">
        <f t="shared" ref="F139:T139" si="89">SUM(F140:F146)</f>
        <v>32000</v>
      </c>
      <c r="G139" s="31">
        <f t="shared" si="89"/>
        <v>0</v>
      </c>
      <c r="H139" s="31">
        <f t="shared" si="89"/>
        <v>0</v>
      </c>
      <c r="I139" s="23">
        <f t="shared" si="89"/>
        <v>32000</v>
      </c>
      <c r="J139" s="31">
        <f t="shared" si="89"/>
        <v>32000</v>
      </c>
      <c r="K139" s="31">
        <f t="shared" si="89"/>
        <v>0</v>
      </c>
      <c r="L139" s="31">
        <f t="shared" si="89"/>
        <v>0</v>
      </c>
      <c r="M139" s="23">
        <f t="shared" si="89"/>
        <v>32000</v>
      </c>
      <c r="N139" s="31">
        <f t="shared" si="89"/>
        <v>32000</v>
      </c>
      <c r="O139" s="31">
        <f t="shared" si="89"/>
        <v>0</v>
      </c>
      <c r="P139" s="31">
        <f t="shared" si="89"/>
        <v>0</v>
      </c>
      <c r="Q139" s="23">
        <f t="shared" si="89"/>
        <v>33500</v>
      </c>
      <c r="R139" s="31">
        <f t="shared" si="89"/>
        <v>33500</v>
      </c>
      <c r="S139" s="31">
        <f t="shared" si="89"/>
        <v>0</v>
      </c>
      <c r="T139" s="31">
        <f t="shared" si="89"/>
        <v>0</v>
      </c>
    </row>
    <row r="140" spans="2:20" ht="18" x14ac:dyDescent="0.25">
      <c r="B140" s="25"/>
      <c r="C140" s="26" t="s">
        <v>274</v>
      </c>
      <c r="D140" s="38" t="s">
        <v>262</v>
      </c>
      <c r="E140" s="28">
        <f t="shared" si="64"/>
        <v>12100</v>
      </c>
      <c r="F140" s="29">
        <v>12100</v>
      </c>
      <c r="G140" s="29">
        <v>0</v>
      </c>
      <c r="H140" s="29">
        <v>0</v>
      </c>
      <c r="I140" s="28">
        <f t="shared" si="81"/>
        <v>12100</v>
      </c>
      <c r="J140" s="29">
        <v>12100</v>
      </c>
      <c r="K140" s="29">
        <v>0</v>
      </c>
      <c r="L140" s="29">
        <v>0</v>
      </c>
      <c r="M140" s="28">
        <f t="shared" si="82"/>
        <v>12100</v>
      </c>
      <c r="N140" s="29">
        <v>12100</v>
      </c>
      <c r="O140" s="29">
        <v>0</v>
      </c>
      <c r="P140" s="29">
        <v>0</v>
      </c>
      <c r="Q140" s="28">
        <f t="shared" si="83"/>
        <v>13000</v>
      </c>
      <c r="R140" s="29">
        <v>13000</v>
      </c>
      <c r="S140" s="29">
        <v>0</v>
      </c>
      <c r="T140" s="29">
        <v>0</v>
      </c>
    </row>
    <row r="141" spans="2:20" ht="18" x14ac:dyDescent="0.25">
      <c r="B141" s="25"/>
      <c r="C141" s="26" t="s">
        <v>275</v>
      </c>
      <c r="D141" s="38" t="s">
        <v>263</v>
      </c>
      <c r="E141" s="28">
        <f t="shared" si="64"/>
        <v>160</v>
      </c>
      <c r="F141" s="29">
        <v>160</v>
      </c>
      <c r="G141" s="29">
        <v>0</v>
      </c>
      <c r="H141" s="29">
        <v>0</v>
      </c>
      <c r="I141" s="28">
        <f t="shared" si="81"/>
        <v>160</v>
      </c>
      <c r="J141" s="29">
        <v>160</v>
      </c>
      <c r="K141" s="29">
        <v>0</v>
      </c>
      <c r="L141" s="29">
        <v>0</v>
      </c>
      <c r="M141" s="28">
        <f t="shared" si="82"/>
        <v>160</v>
      </c>
      <c r="N141" s="29">
        <v>160</v>
      </c>
      <c r="O141" s="29">
        <v>0</v>
      </c>
      <c r="P141" s="29">
        <v>0</v>
      </c>
      <c r="Q141" s="28">
        <f t="shared" si="83"/>
        <v>160</v>
      </c>
      <c r="R141" s="29">
        <v>160</v>
      </c>
      <c r="S141" s="29">
        <v>0</v>
      </c>
      <c r="T141" s="29">
        <v>0</v>
      </c>
    </row>
    <row r="142" spans="2:20" ht="36" x14ac:dyDescent="0.25">
      <c r="B142" s="25"/>
      <c r="C142" s="26" t="s">
        <v>276</v>
      </c>
      <c r="D142" s="38" t="s">
        <v>264</v>
      </c>
      <c r="E142" s="28">
        <f t="shared" si="64"/>
        <v>18100</v>
      </c>
      <c r="F142" s="29">
        <v>18100</v>
      </c>
      <c r="G142" s="29">
        <v>0</v>
      </c>
      <c r="H142" s="29">
        <v>0</v>
      </c>
      <c r="I142" s="28">
        <f t="shared" si="81"/>
        <v>18100</v>
      </c>
      <c r="J142" s="29">
        <v>18100</v>
      </c>
      <c r="K142" s="29">
        <v>0</v>
      </c>
      <c r="L142" s="29">
        <v>0</v>
      </c>
      <c r="M142" s="28">
        <f t="shared" si="82"/>
        <v>18100</v>
      </c>
      <c r="N142" s="29">
        <v>18100</v>
      </c>
      <c r="O142" s="29">
        <v>0</v>
      </c>
      <c r="P142" s="29">
        <v>0</v>
      </c>
      <c r="Q142" s="28">
        <f t="shared" si="83"/>
        <v>18700</v>
      </c>
      <c r="R142" s="29">
        <v>18700</v>
      </c>
      <c r="S142" s="29">
        <v>0</v>
      </c>
      <c r="T142" s="29">
        <v>0</v>
      </c>
    </row>
    <row r="143" spans="2:20" ht="18" x14ac:dyDescent="0.25">
      <c r="B143" s="25"/>
      <c r="C143" s="26" t="s">
        <v>277</v>
      </c>
      <c r="D143" s="38" t="s">
        <v>265</v>
      </c>
      <c r="E143" s="28">
        <f t="shared" si="64"/>
        <v>700</v>
      </c>
      <c r="F143" s="29">
        <v>700</v>
      </c>
      <c r="G143" s="29">
        <v>0</v>
      </c>
      <c r="H143" s="29">
        <v>0</v>
      </c>
      <c r="I143" s="28">
        <f t="shared" si="81"/>
        <v>700</v>
      </c>
      <c r="J143" s="29">
        <v>700</v>
      </c>
      <c r="K143" s="29">
        <v>0</v>
      </c>
      <c r="L143" s="29">
        <v>0</v>
      </c>
      <c r="M143" s="28">
        <f t="shared" si="82"/>
        <v>700</v>
      </c>
      <c r="N143" s="29">
        <v>700</v>
      </c>
      <c r="O143" s="29">
        <v>0</v>
      </c>
      <c r="P143" s="29">
        <v>0</v>
      </c>
      <c r="Q143" s="28">
        <f t="shared" si="83"/>
        <v>700</v>
      </c>
      <c r="R143" s="29">
        <v>700</v>
      </c>
      <c r="S143" s="29">
        <v>0</v>
      </c>
      <c r="T143" s="29">
        <v>0</v>
      </c>
    </row>
    <row r="144" spans="2:20" ht="36" x14ac:dyDescent="0.25">
      <c r="B144" s="25"/>
      <c r="C144" s="26" t="s">
        <v>278</v>
      </c>
      <c r="D144" s="38" t="s">
        <v>266</v>
      </c>
      <c r="E144" s="28">
        <f t="shared" si="64"/>
        <v>670</v>
      </c>
      <c r="F144" s="29">
        <v>670</v>
      </c>
      <c r="G144" s="29">
        <v>0</v>
      </c>
      <c r="H144" s="29">
        <v>0</v>
      </c>
      <c r="I144" s="28">
        <f t="shared" si="81"/>
        <v>670</v>
      </c>
      <c r="J144" s="29">
        <v>670</v>
      </c>
      <c r="K144" s="29">
        <v>0</v>
      </c>
      <c r="L144" s="29">
        <v>0</v>
      </c>
      <c r="M144" s="28">
        <f t="shared" si="82"/>
        <v>670</v>
      </c>
      <c r="N144" s="29">
        <v>670</v>
      </c>
      <c r="O144" s="29">
        <v>0</v>
      </c>
      <c r="P144" s="29">
        <v>0</v>
      </c>
      <c r="Q144" s="28">
        <f t="shared" si="83"/>
        <v>670</v>
      </c>
      <c r="R144" s="29">
        <v>670</v>
      </c>
      <c r="S144" s="29">
        <v>0</v>
      </c>
      <c r="T144" s="29">
        <v>0</v>
      </c>
    </row>
    <row r="145" spans="2:20" ht="36" x14ac:dyDescent="0.25">
      <c r="B145" s="25"/>
      <c r="C145" s="26" t="s">
        <v>279</v>
      </c>
      <c r="D145" s="38" t="s">
        <v>267</v>
      </c>
      <c r="E145" s="28">
        <f t="shared" si="64"/>
        <v>234</v>
      </c>
      <c r="F145" s="29">
        <v>234</v>
      </c>
      <c r="G145" s="29">
        <v>0</v>
      </c>
      <c r="H145" s="29">
        <v>0</v>
      </c>
      <c r="I145" s="28">
        <f t="shared" si="81"/>
        <v>234</v>
      </c>
      <c r="J145" s="29">
        <v>234</v>
      </c>
      <c r="K145" s="29">
        <v>0</v>
      </c>
      <c r="L145" s="29">
        <v>0</v>
      </c>
      <c r="M145" s="28">
        <f t="shared" si="82"/>
        <v>234</v>
      </c>
      <c r="N145" s="29">
        <v>234</v>
      </c>
      <c r="O145" s="29">
        <v>0</v>
      </c>
      <c r="P145" s="29">
        <v>0</v>
      </c>
      <c r="Q145" s="28">
        <f t="shared" si="83"/>
        <v>234</v>
      </c>
      <c r="R145" s="29">
        <v>234</v>
      </c>
      <c r="S145" s="29">
        <v>0</v>
      </c>
      <c r="T145" s="29">
        <v>0</v>
      </c>
    </row>
    <row r="146" spans="2:20" ht="18" x14ac:dyDescent="0.25">
      <c r="B146" s="25"/>
      <c r="C146" s="26" t="s">
        <v>280</v>
      </c>
      <c r="D146" s="38" t="s">
        <v>268</v>
      </c>
      <c r="E146" s="28">
        <f t="shared" si="64"/>
        <v>36</v>
      </c>
      <c r="F146" s="29">
        <v>36</v>
      </c>
      <c r="G146" s="29">
        <v>0</v>
      </c>
      <c r="H146" s="29">
        <v>0</v>
      </c>
      <c r="I146" s="28">
        <f t="shared" si="81"/>
        <v>36</v>
      </c>
      <c r="J146" s="29">
        <v>36</v>
      </c>
      <c r="K146" s="29">
        <v>0</v>
      </c>
      <c r="L146" s="29">
        <v>0</v>
      </c>
      <c r="M146" s="28">
        <f t="shared" si="82"/>
        <v>36</v>
      </c>
      <c r="N146" s="29">
        <v>36</v>
      </c>
      <c r="O146" s="29">
        <v>0</v>
      </c>
      <c r="P146" s="29">
        <v>0</v>
      </c>
      <c r="Q146" s="28">
        <f t="shared" si="83"/>
        <v>36</v>
      </c>
      <c r="R146" s="29">
        <v>36</v>
      </c>
      <c r="S146" s="29">
        <v>0</v>
      </c>
      <c r="T146" s="29">
        <v>0</v>
      </c>
    </row>
    <row r="147" spans="2:20" ht="15.75" x14ac:dyDescent="0.25">
      <c r="B147" s="7" t="s">
        <v>269</v>
      </c>
      <c r="C147" s="22"/>
      <c r="D147" s="5" t="s">
        <v>270</v>
      </c>
      <c r="E147" s="23">
        <f>SUM(E148:E151)</f>
        <v>3100</v>
      </c>
      <c r="F147" s="31">
        <f t="shared" ref="F147:T147" si="90">SUM(F148:F151)</f>
        <v>3100</v>
      </c>
      <c r="G147" s="31">
        <f t="shared" si="90"/>
        <v>0</v>
      </c>
      <c r="H147" s="31">
        <f t="shared" si="90"/>
        <v>0</v>
      </c>
      <c r="I147" s="23">
        <f t="shared" si="90"/>
        <v>3100</v>
      </c>
      <c r="J147" s="31">
        <f t="shared" si="90"/>
        <v>3100</v>
      </c>
      <c r="K147" s="31">
        <f t="shared" si="90"/>
        <v>0</v>
      </c>
      <c r="L147" s="31">
        <f t="shared" si="90"/>
        <v>0</v>
      </c>
      <c r="M147" s="23">
        <f t="shared" si="90"/>
        <v>3100</v>
      </c>
      <c r="N147" s="31">
        <f t="shared" si="90"/>
        <v>3100</v>
      </c>
      <c r="O147" s="31">
        <f t="shared" si="90"/>
        <v>0</v>
      </c>
      <c r="P147" s="31">
        <f t="shared" si="90"/>
        <v>0</v>
      </c>
      <c r="Q147" s="23">
        <f t="shared" si="90"/>
        <v>3100</v>
      </c>
      <c r="R147" s="31">
        <f t="shared" si="90"/>
        <v>3100</v>
      </c>
      <c r="S147" s="31">
        <f t="shared" si="90"/>
        <v>0</v>
      </c>
      <c r="T147" s="31">
        <f t="shared" si="90"/>
        <v>0</v>
      </c>
    </row>
    <row r="148" spans="2:20" ht="36" x14ac:dyDescent="0.25">
      <c r="B148" s="25"/>
      <c r="C148" s="26" t="s">
        <v>281</v>
      </c>
      <c r="D148" s="38" t="s">
        <v>271</v>
      </c>
      <c r="E148" s="28">
        <f t="shared" si="64"/>
        <v>1812</v>
      </c>
      <c r="F148" s="29">
        <v>1812</v>
      </c>
      <c r="G148" s="29">
        <v>0</v>
      </c>
      <c r="H148" s="29">
        <v>0</v>
      </c>
      <c r="I148" s="28">
        <f t="shared" si="81"/>
        <v>1812</v>
      </c>
      <c r="J148" s="29">
        <v>1812</v>
      </c>
      <c r="K148" s="29">
        <v>0</v>
      </c>
      <c r="L148" s="29">
        <v>0</v>
      </c>
      <c r="M148" s="28">
        <f t="shared" si="82"/>
        <v>1812</v>
      </c>
      <c r="N148" s="29">
        <v>1812</v>
      </c>
      <c r="O148" s="29">
        <v>0</v>
      </c>
      <c r="P148" s="29">
        <v>0</v>
      </c>
      <c r="Q148" s="28">
        <f t="shared" si="83"/>
        <v>1812</v>
      </c>
      <c r="R148" s="29">
        <v>1812</v>
      </c>
      <c r="S148" s="29">
        <v>0</v>
      </c>
      <c r="T148" s="29">
        <v>0</v>
      </c>
    </row>
    <row r="149" spans="2:20" ht="36" x14ac:dyDescent="0.25">
      <c r="B149" s="25"/>
      <c r="C149" s="26" t="s">
        <v>282</v>
      </c>
      <c r="D149" s="38" t="s">
        <v>272</v>
      </c>
      <c r="E149" s="28">
        <f t="shared" ref="E149:E193" si="91">SUM(F149:H149)</f>
        <v>360</v>
      </c>
      <c r="F149" s="29">
        <v>360</v>
      </c>
      <c r="G149" s="29">
        <v>0</v>
      </c>
      <c r="H149" s="29">
        <v>0</v>
      </c>
      <c r="I149" s="28">
        <f t="shared" si="81"/>
        <v>360</v>
      </c>
      <c r="J149" s="29">
        <v>360</v>
      </c>
      <c r="K149" s="29">
        <v>0</v>
      </c>
      <c r="L149" s="29">
        <v>0</v>
      </c>
      <c r="M149" s="28">
        <f t="shared" si="82"/>
        <v>360</v>
      </c>
      <c r="N149" s="29">
        <v>360</v>
      </c>
      <c r="O149" s="29">
        <v>0</v>
      </c>
      <c r="P149" s="29">
        <v>0</v>
      </c>
      <c r="Q149" s="28">
        <f t="shared" si="83"/>
        <v>360</v>
      </c>
      <c r="R149" s="29">
        <v>360</v>
      </c>
      <c r="S149" s="29">
        <v>0</v>
      </c>
      <c r="T149" s="29">
        <v>0</v>
      </c>
    </row>
    <row r="150" spans="2:20" ht="18" x14ac:dyDescent="0.25">
      <c r="B150" s="25"/>
      <c r="C150" s="26" t="s">
        <v>283</v>
      </c>
      <c r="D150" s="38" t="s">
        <v>273</v>
      </c>
      <c r="E150" s="28">
        <f t="shared" si="91"/>
        <v>642</v>
      </c>
      <c r="F150" s="29">
        <v>642</v>
      </c>
      <c r="G150" s="29">
        <v>0</v>
      </c>
      <c r="H150" s="29">
        <v>0</v>
      </c>
      <c r="I150" s="28">
        <f t="shared" si="81"/>
        <v>642</v>
      </c>
      <c r="J150" s="29">
        <v>642</v>
      </c>
      <c r="K150" s="29">
        <v>0</v>
      </c>
      <c r="L150" s="29">
        <v>0</v>
      </c>
      <c r="M150" s="28">
        <f t="shared" si="82"/>
        <v>642</v>
      </c>
      <c r="N150" s="29">
        <v>642</v>
      </c>
      <c r="O150" s="29">
        <v>0</v>
      </c>
      <c r="P150" s="29">
        <v>0</v>
      </c>
      <c r="Q150" s="28">
        <f t="shared" si="83"/>
        <v>642</v>
      </c>
      <c r="R150" s="29">
        <v>642</v>
      </c>
      <c r="S150" s="29">
        <v>0</v>
      </c>
      <c r="T150" s="29">
        <v>0</v>
      </c>
    </row>
    <row r="151" spans="2:20" ht="36" x14ac:dyDescent="0.25">
      <c r="B151" s="25"/>
      <c r="C151" s="26" t="s">
        <v>284</v>
      </c>
      <c r="D151" s="38" t="s">
        <v>246</v>
      </c>
      <c r="E151" s="28">
        <f t="shared" si="91"/>
        <v>286</v>
      </c>
      <c r="F151" s="29">
        <v>286</v>
      </c>
      <c r="G151" s="29">
        <v>0</v>
      </c>
      <c r="H151" s="29">
        <v>0</v>
      </c>
      <c r="I151" s="28">
        <f t="shared" si="81"/>
        <v>286</v>
      </c>
      <c r="J151" s="29">
        <v>286</v>
      </c>
      <c r="K151" s="29">
        <v>0</v>
      </c>
      <c r="L151" s="29">
        <v>0</v>
      </c>
      <c r="M151" s="28">
        <f t="shared" si="82"/>
        <v>286</v>
      </c>
      <c r="N151" s="29">
        <v>286</v>
      </c>
      <c r="O151" s="29">
        <v>0</v>
      </c>
      <c r="P151" s="29">
        <v>0</v>
      </c>
      <c r="Q151" s="28">
        <f t="shared" si="83"/>
        <v>286</v>
      </c>
      <c r="R151" s="29">
        <v>286</v>
      </c>
      <c r="S151" s="29">
        <v>0</v>
      </c>
      <c r="T151" s="29">
        <v>0</v>
      </c>
    </row>
    <row r="152" spans="2:20" ht="30" x14ac:dyDescent="0.25">
      <c r="B152" s="7" t="s">
        <v>285</v>
      </c>
      <c r="C152" s="22"/>
      <c r="D152" s="5" t="s">
        <v>286</v>
      </c>
      <c r="E152" s="23">
        <f>SUM(E153:E164)</f>
        <v>6000</v>
      </c>
      <c r="F152" s="31">
        <f t="shared" ref="F152:T152" si="92">SUM(F153:F164)</f>
        <v>6000</v>
      </c>
      <c r="G152" s="31">
        <f t="shared" si="92"/>
        <v>0</v>
      </c>
      <c r="H152" s="31">
        <f t="shared" si="92"/>
        <v>0</v>
      </c>
      <c r="I152" s="23">
        <f t="shared" si="92"/>
        <v>6000</v>
      </c>
      <c r="J152" s="31">
        <f t="shared" si="92"/>
        <v>6000</v>
      </c>
      <c r="K152" s="31">
        <f t="shared" si="92"/>
        <v>0</v>
      </c>
      <c r="L152" s="31">
        <f t="shared" si="92"/>
        <v>0</v>
      </c>
      <c r="M152" s="23">
        <f t="shared" si="92"/>
        <v>7000</v>
      </c>
      <c r="N152" s="31">
        <f t="shared" si="92"/>
        <v>7000</v>
      </c>
      <c r="O152" s="31">
        <f t="shared" si="92"/>
        <v>0</v>
      </c>
      <c r="P152" s="31">
        <f t="shared" si="92"/>
        <v>0</v>
      </c>
      <c r="Q152" s="23">
        <f t="shared" si="92"/>
        <v>7500</v>
      </c>
      <c r="R152" s="31">
        <f t="shared" si="92"/>
        <v>7500</v>
      </c>
      <c r="S152" s="31">
        <f t="shared" si="92"/>
        <v>0</v>
      </c>
      <c r="T152" s="31">
        <f t="shared" si="92"/>
        <v>0</v>
      </c>
    </row>
    <row r="153" spans="2:20" ht="36" x14ac:dyDescent="0.25">
      <c r="B153" s="25"/>
      <c r="C153" s="26" t="s">
        <v>299</v>
      </c>
      <c r="D153" s="38" t="s">
        <v>287</v>
      </c>
      <c r="E153" s="28">
        <f t="shared" si="91"/>
        <v>100</v>
      </c>
      <c r="F153" s="29">
        <v>100</v>
      </c>
      <c r="G153" s="29">
        <v>0</v>
      </c>
      <c r="H153" s="29">
        <v>0</v>
      </c>
      <c r="I153" s="28">
        <f t="shared" si="81"/>
        <v>100</v>
      </c>
      <c r="J153" s="29">
        <v>100</v>
      </c>
      <c r="K153" s="29">
        <v>0</v>
      </c>
      <c r="L153" s="29">
        <v>0</v>
      </c>
      <c r="M153" s="28">
        <f t="shared" si="82"/>
        <v>200</v>
      </c>
      <c r="N153" s="29">
        <v>200</v>
      </c>
      <c r="O153" s="29">
        <v>0</v>
      </c>
      <c r="P153" s="29">
        <v>0</v>
      </c>
      <c r="Q153" s="28">
        <f t="shared" si="83"/>
        <v>250</v>
      </c>
      <c r="R153" s="29">
        <v>250</v>
      </c>
      <c r="S153" s="29">
        <v>0</v>
      </c>
      <c r="T153" s="29">
        <v>0</v>
      </c>
    </row>
    <row r="154" spans="2:20" ht="54" x14ac:dyDescent="0.25">
      <c r="B154" s="25"/>
      <c r="C154" s="26" t="s">
        <v>300</v>
      </c>
      <c r="D154" s="38" t="s">
        <v>288</v>
      </c>
      <c r="E154" s="28">
        <f t="shared" si="91"/>
        <v>300</v>
      </c>
      <c r="F154" s="29">
        <v>300</v>
      </c>
      <c r="G154" s="29">
        <v>0</v>
      </c>
      <c r="H154" s="29">
        <v>0</v>
      </c>
      <c r="I154" s="28">
        <f t="shared" si="81"/>
        <v>300</v>
      </c>
      <c r="J154" s="29">
        <v>300</v>
      </c>
      <c r="K154" s="29">
        <v>0</v>
      </c>
      <c r="L154" s="29">
        <v>0</v>
      </c>
      <c r="M154" s="28">
        <f t="shared" si="82"/>
        <v>400</v>
      </c>
      <c r="N154" s="29">
        <v>400</v>
      </c>
      <c r="O154" s="29">
        <v>0</v>
      </c>
      <c r="P154" s="29">
        <v>0</v>
      </c>
      <c r="Q154" s="28">
        <f t="shared" si="83"/>
        <v>450</v>
      </c>
      <c r="R154" s="29">
        <v>450</v>
      </c>
      <c r="S154" s="29">
        <v>0</v>
      </c>
      <c r="T154" s="29">
        <v>0</v>
      </c>
    </row>
    <row r="155" spans="2:20" ht="54" x14ac:dyDescent="0.25">
      <c r="B155" s="25"/>
      <c r="C155" s="26" t="s">
        <v>301</v>
      </c>
      <c r="D155" s="38" t="s">
        <v>289</v>
      </c>
      <c r="E155" s="28">
        <f t="shared" si="91"/>
        <v>200</v>
      </c>
      <c r="F155" s="29">
        <v>200</v>
      </c>
      <c r="G155" s="29">
        <v>0</v>
      </c>
      <c r="H155" s="29">
        <v>0</v>
      </c>
      <c r="I155" s="28">
        <f t="shared" si="81"/>
        <v>200</v>
      </c>
      <c r="J155" s="29">
        <v>200</v>
      </c>
      <c r="K155" s="29">
        <v>0</v>
      </c>
      <c r="L155" s="29">
        <v>0</v>
      </c>
      <c r="M155" s="28">
        <f t="shared" si="82"/>
        <v>300</v>
      </c>
      <c r="N155" s="29">
        <v>300</v>
      </c>
      <c r="O155" s="29">
        <v>0</v>
      </c>
      <c r="P155" s="29">
        <v>0</v>
      </c>
      <c r="Q155" s="28">
        <f t="shared" si="83"/>
        <v>350</v>
      </c>
      <c r="R155" s="29">
        <v>350</v>
      </c>
      <c r="S155" s="29">
        <v>0</v>
      </c>
      <c r="T155" s="29">
        <v>0</v>
      </c>
    </row>
    <row r="156" spans="2:20" ht="36" x14ac:dyDescent="0.25">
      <c r="B156" s="25"/>
      <c r="C156" s="26" t="s">
        <v>302</v>
      </c>
      <c r="D156" s="38" t="s">
        <v>290</v>
      </c>
      <c r="E156" s="28">
        <f t="shared" si="91"/>
        <v>3400</v>
      </c>
      <c r="F156" s="29">
        <v>3400</v>
      </c>
      <c r="G156" s="29">
        <v>0</v>
      </c>
      <c r="H156" s="29">
        <v>0</v>
      </c>
      <c r="I156" s="28">
        <f t="shared" si="81"/>
        <v>3400</v>
      </c>
      <c r="J156" s="29">
        <v>3400</v>
      </c>
      <c r="K156" s="29">
        <v>0</v>
      </c>
      <c r="L156" s="29">
        <v>0</v>
      </c>
      <c r="M156" s="28">
        <f t="shared" si="82"/>
        <v>3500</v>
      </c>
      <c r="N156" s="29">
        <v>3500</v>
      </c>
      <c r="O156" s="29">
        <v>0</v>
      </c>
      <c r="P156" s="29">
        <v>0</v>
      </c>
      <c r="Q156" s="28">
        <f t="shared" si="83"/>
        <v>3600</v>
      </c>
      <c r="R156" s="29">
        <v>3600</v>
      </c>
      <c r="S156" s="29">
        <v>0</v>
      </c>
      <c r="T156" s="29">
        <v>0</v>
      </c>
    </row>
    <row r="157" spans="2:20" ht="36" x14ac:dyDescent="0.25">
      <c r="B157" s="25"/>
      <c r="C157" s="26" t="s">
        <v>303</v>
      </c>
      <c r="D157" s="38" t="s">
        <v>291</v>
      </c>
      <c r="E157" s="28">
        <f t="shared" si="91"/>
        <v>268</v>
      </c>
      <c r="F157" s="29">
        <v>268</v>
      </c>
      <c r="G157" s="29">
        <v>0</v>
      </c>
      <c r="H157" s="29">
        <v>0</v>
      </c>
      <c r="I157" s="28">
        <f t="shared" si="81"/>
        <v>268</v>
      </c>
      <c r="J157" s="29">
        <v>268</v>
      </c>
      <c r="K157" s="29">
        <v>0</v>
      </c>
      <c r="L157" s="29">
        <v>0</v>
      </c>
      <c r="M157" s="28">
        <f t="shared" si="82"/>
        <v>280</v>
      </c>
      <c r="N157" s="29">
        <v>280</v>
      </c>
      <c r="O157" s="29">
        <v>0</v>
      </c>
      <c r="P157" s="29">
        <v>0</v>
      </c>
      <c r="Q157" s="28">
        <f t="shared" si="83"/>
        <v>330</v>
      </c>
      <c r="R157" s="29">
        <v>330</v>
      </c>
      <c r="S157" s="29">
        <v>0</v>
      </c>
      <c r="T157" s="29">
        <v>0</v>
      </c>
    </row>
    <row r="158" spans="2:20" ht="36" x14ac:dyDescent="0.25">
      <c r="B158" s="25"/>
      <c r="C158" s="26" t="s">
        <v>304</v>
      </c>
      <c r="D158" s="38" t="s">
        <v>292</v>
      </c>
      <c r="E158" s="28">
        <f t="shared" si="91"/>
        <v>48</v>
      </c>
      <c r="F158" s="29">
        <v>48</v>
      </c>
      <c r="G158" s="29">
        <v>0</v>
      </c>
      <c r="H158" s="29">
        <v>0</v>
      </c>
      <c r="I158" s="28">
        <f t="shared" si="81"/>
        <v>48</v>
      </c>
      <c r="J158" s="29">
        <v>48</v>
      </c>
      <c r="K158" s="29">
        <v>0</v>
      </c>
      <c r="L158" s="29">
        <v>0</v>
      </c>
      <c r="M158" s="28">
        <f t="shared" si="82"/>
        <v>50</v>
      </c>
      <c r="N158" s="29">
        <v>50</v>
      </c>
      <c r="O158" s="29">
        <v>0</v>
      </c>
      <c r="P158" s="29">
        <v>0</v>
      </c>
      <c r="Q158" s="28">
        <f t="shared" si="83"/>
        <v>100</v>
      </c>
      <c r="R158" s="29">
        <v>100</v>
      </c>
      <c r="S158" s="29">
        <v>0</v>
      </c>
      <c r="T158" s="29">
        <v>0</v>
      </c>
    </row>
    <row r="159" spans="2:20" ht="54" x14ac:dyDescent="0.25">
      <c r="B159" s="25"/>
      <c r="C159" s="26" t="s">
        <v>305</v>
      </c>
      <c r="D159" s="38" t="s">
        <v>293</v>
      </c>
      <c r="E159" s="28">
        <f t="shared" si="91"/>
        <v>48</v>
      </c>
      <c r="F159" s="29">
        <v>48</v>
      </c>
      <c r="G159" s="29">
        <v>0</v>
      </c>
      <c r="H159" s="29">
        <v>0</v>
      </c>
      <c r="I159" s="28">
        <f t="shared" si="81"/>
        <v>48</v>
      </c>
      <c r="J159" s="29">
        <v>48</v>
      </c>
      <c r="K159" s="29">
        <v>0</v>
      </c>
      <c r="L159" s="29">
        <v>0</v>
      </c>
      <c r="M159" s="28">
        <f t="shared" si="82"/>
        <v>50</v>
      </c>
      <c r="N159" s="29">
        <v>50</v>
      </c>
      <c r="O159" s="29">
        <v>0</v>
      </c>
      <c r="P159" s="29">
        <v>0</v>
      </c>
      <c r="Q159" s="28">
        <f t="shared" si="83"/>
        <v>100</v>
      </c>
      <c r="R159" s="29">
        <v>100</v>
      </c>
      <c r="S159" s="29">
        <v>0</v>
      </c>
      <c r="T159" s="29">
        <v>0</v>
      </c>
    </row>
    <row r="160" spans="2:20" ht="36" x14ac:dyDescent="0.25">
      <c r="B160" s="25"/>
      <c r="C160" s="26" t="s">
        <v>306</v>
      </c>
      <c r="D160" s="38" t="s">
        <v>294</v>
      </c>
      <c r="E160" s="28">
        <f t="shared" si="91"/>
        <v>230</v>
      </c>
      <c r="F160" s="29">
        <v>230</v>
      </c>
      <c r="G160" s="29">
        <v>0</v>
      </c>
      <c r="H160" s="29">
        <v>0</v>
      </c>
      <c r="I160" s="28">
        <f t="shared" si="81"/>
        <v>230</v>
      </c>
      <c r="J160" s="29">
        <v>230</v>
      </c>
      <c r="K160" s="29">
        <v>0</v>
      </c>
      <c r="L160" s="29">
        <v>0</v>
      </c>
      <c r="M160" s="28">
        <f t="shared" si="82"/>
        <v>250</v>
      </c>
      <c r="N160" s="29">
        <v>250</v>
      </c>
      <c r="O160" s="29">
        <v>0</v>
      </c>
      <c r="P160" s="29">
        <v>0</v>
      </c>
      <c r="Q160" s="28">
        <f t="shared" si="83"/>
        <v>260</v>
      </c>
      <c r="R160" s="29">
        <v>260</v>
      </c>
      <c r="S160" s="29">
        <v>0</v>
      </c>
      <c r="T160" s="29">
        <v>0</v>
      </c>
    </row>
    <row r="161" spans="1:20" ht="36" x14ac:dyDescent="0.25">
      <c r="B161" s="25"/>
      <c r="C161" s="26" t="s">
        <v>307</v>
      </c>
      <c r="D161" s="38" t="s">
        <v>295</v>
      </c>
      <c r="E161" s="28">
        <f t="shared" si="91"/>
        <v>341</v>
      </c>
      <c r="F161" s="29">
        <v>341</v>
      </c>
      <c r="G161" s="29">
        <v>0</v>
      </c>
      <c r="H161" s="29">
        <v>0</v>
      </c>
      <c r="I161" s="28">
        <f t="shared" si="81"/>
        <v>341</v>
      </c>
      <c r="J161" s="29">
        <v>341</v>
      </c>
      <c r="K161" s="29">
        <v>0</v>
      </c>
      <c r="L161" s="29">
        <v>0</v>
      </c>
      <c r="M161" s="28">
        <f t="shared" si="82"/>
        <v>360</v>
      </c>
      <c r="N161" s="29">
        <v>360</v>
      </c>
      <c r="O161" s="29">
        <v>0</v>
      </c>
      <c r="P161" s="29">
        <v>0</v>
      </c>
      <c r="Q161" s="28">
        <f t="shared" si="83"/>
        <v>370</v>
      </c>
      <c r="R161" s="29">
        <v>370</v>
      </c>
      <c r="S161" s="29">
        <v>0</v>
      </c>
      <c r="T161" s="29">
        <v>0</v>
      </c>
    </row>
    <row r="162" spans="1:20" ht="36" x14ac:dyDescent="0.25">
      <c r="B162" s="25"/>
      <c r="C162" s="26" t="s">
        <v>308</v>
      </c>
      <c r="D162" s="38" t="s">
        <v>296</v>
      </c>
      <c r="E162" s="28">
        <f t="shared" si="91"/>
        <v>219</v>
      </c>
      <c r="F162" s="29">
        <v>219</v>
      </c>
      <c r="G162" s="29">
        <v>0</v>
      </c>
      <c r="H162" s="29">
        <v>0</v>
      </c>
      <c r="I162" s="28">
        <f t="shared" si="81"/>
        <v>219</v>
      </c>
      <c r="J162" s="29">
        <v>219</v>
      </c>
      <c r="K162" s="29">
        <v>0</v>
      </c>
      <c r="L162" s="29">
        <v>0</v>
      </c>
      <c r="M162" s="28">
        <f t="shared" si="82"/>
        <v>250</v>
      </c>
      <c r="N162" s="29">
        <v>250</v>
      </c>
      <c r="O162" s="29">
        <v>0</v>
      </c>
      <c r="P162" s="29">
        <v>0</v>
      </c>
      <c r="Q162" s="28">
        <f t="shared" si="83"/>
        <v>250</v>
      </c>
      <c r="R162" s="29">
        <v>250</v>
      </c>
      <c r="S162" s="29">
        <v>0</v>
      </c>
      <c r="T162" s="29">
        <v>0</v>
      </c>
    </row>
    <row r="163" spans="1:20" ht="36" x14ac:dyDescent="0.25">
      <c r="B163" s="25"/>
      <c r="C163" s="26" t="s">
        <v>309</v>
      </c>
      <c r="D163" s="38" t="s">
        <v>297</v>
      </c>
      <c r="E163" s="28">
        <f t="shared" si="91"/>
        <v>594</v>
      </c>
      <c r="F163" s="29">
        <v>594</v>
      </c>
      <c r="G163" s="29">
        <v>0</v>
      </c>
      <c r="H163" s="29">
        <v>0</v>
      </c>
      <c r="I163" s="28">
        <f t="shared" si="81"/>
        <v>594</v>
      </c>
      <c r="J163" s="29">
        <v>594</v>
      </c>
      <c r="K163" s="29">
        <v>0</v>
      </c>
      <c r="L163" s="29">
        <v>0</v>
      </c>
      <c r="M163" s="28">
        <f t="shared" si="82"/>
        <v>1108</v>
      </c>
      <c r="N163" s="29">
        <v>1108</v>
      </c>
      <c r="O163" s="29">
        <v>0</v>
      </c>
      <c r="P163" s="29">
        <v>0</v>
      </c>
      <c r="Q163" s="28">
        <f t="shared" si="83"/>
        <v>1188</v>
      </c>
      <c r="R163" s="29">
        <v>1188</v>
      </c>
      <c r="S163" s="29">
        <v>0</v>
      </c>
      <c r="T163" s="29">
        <v>0</v>
      </c>
    </row>
    <row r="164" spans="1:20" s="30" customFormat="1" ht="36" x14ac:dyDescent="0.25">
      <c r="A164" s="24"/>
      <c r="B164" s="25"/>
      <c r="C164" s="26" t="s">
        <v>310</v>
      </c>
      <c r="D164" s="38" t="s">
        <v>298</v>
      </c>
      <c r="E164" s="28">
        <f t="shared" si="91"/>
        <v>252</v>
      </c>
      <c r="F164" s="29">
        <v>252</v>
      </c>
      <c r="G164" s="29">
        <v>0</v>
      </c>
      <c r="H164" s="29">
        <v>0</v>
      </c>
      <c r="I164" s="28">
        <f t="shared" si="81"/>
        <v>252</v>
      </c>
      <c r="J164" s="29">
        <v>252</v>
      </c>
      <c r="K164" s="29">
        <v>0</v>
      </c>
      <c r="L164" s="29">
        <v>0</v>
      </c>
      <c r="M164" s="28">
        <f t="shared" si="82"/>
        <v>252</v>
      </c>
      <c r="N164" s="29">
        <v>252</v>
      </c>
      <c r="O164" s="29">
        <v>0</v>
      </c>
      <c r="P164" s="29">
        <v>0</v>
      </c>
      <c r="Q164" s="28">
        <f t="shared" si="83"/>
        <v>252</v>
      </c>
      <c r="R164" s="29">
        <v>252</v>
      </c>
      <c r="S164" s="29">
        <v>0</v>
      </c>
      <c r="T164" s="29">
        <v>0</v>
      </c>
    </row>
    <row r="165" spans="1:20" ht="30" x14ac:dyDescent="0.25">
      <c r="B165" s="7" t="s">
        <v>311</v>
      </c>
      <c r="C165" s="22"/>
      <c r="D165" s="5" t="s">
        <v>37</v>
      </c>
      <c r="E165" s="23">
        <f>SUM(E166:E171)</f>
        <v>33251</v>
      </c>
      <c r="F165" s="31">
        <f t="shared" ref="F165:T165" si="93">SUM(F166:F171)</f>
        <v>33251</v>
      </c>
      <c r="G165" s="31">
        <f t="shared" si="93"/>
        <v>0</v>
      </c>
      <c r="H165" s="31">
        <f t="shared" si="93"/>
        <v>0</v>
      </c>
      <c r="I165" s="23">
        <f t="shared" si="93"/>
        <v>33280</v>
      </c>
      <c r="J165" s="31">
        <f t="shared" si="93"/>
        <v>33280</v>
      </c>
      <c r="K165" s="31">
        <f t="shared" si="93"/>
        <v>0</v>
      </c>
      <c r="L165" s="31">
        <f t="shared" si="93"/>
        <v>0</v>
      </c>
      <c r="M165" s="23">
        <f t="shared" si="93"/>
        <v>35280</v>
      </c>
      <c r="N165" s="31">
        <f t="shared" si="93"/>
        <v>35280</v>
      </c>
      <c r="O165" s="31">
        <f t="shared" si="93"/>
        <v>0</v>
      </c>
      <c r="P165" s="31">
        <f t="shared" si="93"/>
        <v>0</v>
      </c>
      <c r="Q165" s="23">
        <f t="shared" si="93"/>
        <v>35230</v>
      </c>
      <c r="R165" s="31">
        <f t="shared" si="93"/>
        <v>35230</v>
      </c>
      <c r="S165" s="31">
        <f t="shared" si="93"/>
        <v>0</v>
      </c>
      <c r="T165" s="31">
        <f t="shared" si="93"/>
        <v>0</v>
      </c>
    </row>
    <row r="166" spans="1:20" ht="36" x14ac:dyDescent="0.25">
      <c r="B166" s="25"/>
      <c r="C166" s="26" t="s">
        <v>324</v>
      </c>
      <c r="D166" s="38" t="s">
        <v>312</v>
      </c>
      <c r="E166" s="28">
        <f t="shared" si="91"/>
        <v>724.6</v>
      </c>
      <c r="F166" s="29">
        <v>724.6</v>
      </c>
      <c r="G166" s="29">
        <v>0</v>
      </c>
      <c r="H166" s="29">
        <v>0</v>
      </c>
      <c r="I166" s="28">
        <f t="shared" si="81"/>
        <v>724.6</v>
      </c>
      <c r="J166" s="29">
        <v>724.6</v>
      </c>
      <c r="K166" s="29">
        <v>0</v>
      </c>
      <c r="L166" s="29">
        <v>0</v>
      </c>
      <c r="M166" s="28">
        <f t="shared" si="82"/>
        <v>724.6</v>
      </c>
      <c r="N166" s="29">
        <v>724.6</v>
      </c>
      <c r="O166" s="29">
        <v>0</v>
      </c>
      <c r="P166" s="29">
        <v>0</v>
      </c>
      <c r="Q166" s="28">
        <f t="shared" si="83"/>
        <v>724.6</v>
      </c>
      <c r="R166" s="29">
        <v>724.6</v>
      </c>
      <c r="S166" s="29">
        <v>0</v>
      </c>
      <c r="T166" s="29">
        <v>0</v>
      </c>
    </row>
    <row r="167" spans="1:20" ht="18" x14ac:dyDescent="0.25">
      <c r="B167" s="25"/>
      <c r="C167" s="26" t="s">
        <v>325</v>
      </c>
      <c r="D167" s="38" t="s">
        <v>313</v>
      </c>
      <c r="E167" s="28">
        <f t="shared" si="91"/>
        <v>7889.2</v>
      </c>
      <c r="F167" s="29">
        <v>7889.2</v>
      </c>
      <c r="G167" s="29">
        <v>0</v>
      </c>
      <c r="H167" s="29">
        <v>0</v>
      </c>
      <c r="I167" s="28">
        <f t="shared" si="81"/>
        <v>7918.2</v>
      </c>
      <c r="J167" s="29">
        <v>7918.2</v>
      </c>
      <c r="K167" s="29">
        <v>0</v>
      </c>
      <c r="L167" s="29">
        <v>0</v>
      </c>
      <c r="M167" s="28">
        <f t="shared" si="82"/>
        <v>8918.2000000000007</v>
      </c>
      <c r="N167" s="29">
        <v>8918.2000000000007</v>
      </c>
      <c r="O167" s="29">
        <v>0</v>
      </c>
      <c r="P167" s="29">
        <v>0</v>
      </c>
      <c r="Q167" s="28">
        <f t="shared" si="83"/>
        <v>8918.2000000000007</v>
      </c>
      <c r="R167" s="29">
        <v>8918.2000000000007</v>
      </c>
      <c r="S167" s="29">
        <v>0</v>
      </c>
      <c r="T167" s="29">
        <v>0</v>
      </c>
    </row>
    <row r="168" spans="1:20" ht="90" x14ac:dyDescent="0.25">
      <c r="B168" s="25"/>
      <c r="C168" s="26" t="s">
        <v>326</v>
      </c>
      <c r="D168" s="38" t="s">
        <v>314</v>
      </c>
      <c r="E168" s="28">
        <f t="shared" si="91"/>
        <v>444.2</v>
      </c>
      <c r="F168" s="29">
        <v>444.2</v>
      </c>
      <c r="G168" s="29">
        <v>0</v>
      </c>
      <c r="H168" s="29">
        <v>0</v>
      </c>
      <c r="I168" s="28">
        <f t="shared" si="81"/>
        <v>444.2</v>
      </c>
      <c r="J168" s="29">
        <v>444.2</v>
      </c>
      <c r="K168" s="29">
        <v>0</v>
      </c>
      <c r="L168" s="29">
        <v>0</v>
      </c>
      <c r="M168" s="28">
        <f t="shared" si="82"/>
        <v>444.2</v>
      </c>
      <c r="N168" s="29">
        <v>444.2</v>
      </c>
      <c r="O168" s="29">
        <v>0</v>
      </c>
      <c r="P168" s="29">
        <v>0</v>
      </c>
      <c r="Q168" s="28">
        <f t="shared" si="83"/>
        <v>444.2</v>
      </c>
      <c r="R168" s="29">
        <v>444.2</v>
      </c>
      <c r="S168" s="29">
        <v>0</v>
      </c>
      <c r="T168" s="29">
        <v>0</v>
      </c>
    </row>
    <row r="169" spans="1:20" s="30" customFormat="1" ht="72" x14ac:dyDescent="0.25">
      <c r="A169" s="24"/>
      <c r="B169" s="25"/>
      <c r="C169" s="26" t="s">
        <v>327</v>
      </c>
      <c r="D169" s="38" t="s">
        <v>315</v>
      </c>
      <c r="E169" s="28">
        <f t="shared" si="91"/>
        <v>400</v>
      </c>
      <c r="F169" s="29">
        <v>400</v>
      </c>
      <c r="G169" s="29">
        <v>0</v>
      </c>
      <c r="H169" s="29">
        <v>0</v>
      </c>
      <c r="I169" s="28">
        <f t="shared" si="81"/>
        <v>400</v>
      </c>
      <c r="J169" s="29">
        <v>400</v>
      </c>
      <c r="K169" s="29">
        <v>0</v>
      </c>
      <c r="L169" s="29">
        <v>0</v>
      </c>
      <c r="M169" s="28">
        <f t="shared" si="82"/>
        <v>400</v>
      </c>
      <c r="N169" s="29">
        <v>400</v>
      </c>
      <c r="O169" s="29">
        <v>0</v>
      </c>
      <c r="P169" s="29">
        <v>0</v>
      </c>
      <c r="Q169" s="28">
        <f t="shared" si="83"/>
        <v>400</v>
      </c>
      <c r="R169" s="29">
        <v>400</v>
      </c>
      <c r="S169" s="29">
        <v>0</v>
      </c>
      <c r="T169" s="29">
        <v>0</v>
      </c>
    </row>
    <row r="170" spans="1:20" ht="54" x14ac:dyDescent="0.25">
      <c r="B170" s="25"/>
      <c r="C170" s="26" t="s">
        <v>328</v>
      </c>
      <c r="D170" s="38" t="s">
        <v>316</v>
      </c>
      <c r="E170" s="28">
        <f t="shared" si="91"/>
        <v>8</v>
      </c>
      <c r="F170" s="29">
        <v>8</v>
      </c>
      <c r="G170" s="29">
        <v>0</v>
      </c>
      <c r="H170" s="29">
        <v>0</v>
      </c>
      <c r="I170" s="28">
        <f t="shared" si="81"/>
        <v>8</v>
      </c>
      <c r="J170" s="29">
        <v>8</v>
      </c>
      <c r="K170" s="29">
        <v>0</v>
      </c>
      <c r="L170" s="29">
        <v>0</v>
      </c>
      <c r="M170" s="28">
        <f t="shared" si="82"/>
        <v>8</v>
      </c>
      <c r="N170" s="29">
        <v>8</v>
      </c>
      <c r="O170" s="29">
        <v>0</v>
      </c>
      <c r="P170" s="29">
        <v>0</v>
      </c>
      <c r="Q170" s="28">
        <f t="shared" si="83"/>
        <v>8</v>
      </c>
      <c r="R170" s="29">
        <v>8</v>
      </c>
      <c r="S170" s="29">
        <v>0</v>
      </c>
      <c r="T170" s="29">
        <v>0</v>
      </c>
    </row>
    <row r="171" spans="1:20" s="30" customFormat="1" ht="18" x14ac:dyDescent="0.25">
      <c r="A171" s="24"/>
      <c r="B171" s="25"/>
      <c r="C171" s="26" t="s">
        <v>329</v>
      </c>
      <c r="D171" s="38" t="s">
        <v>317</v>
      </c>
      <c r="E171" s="28">
        <f t="shared" si="91"/>
        <v>23785</v>
      </c>
      <c r="F171" s="29">
        <v>23785</v>
      </c>
      <c r="G171" s="29">
        <v>0</v>
      </c>
      <c r="H171" s="29">
        <v>0</v>
      </c>
      <c r="I171" s="28">
        <f t="shared" si="81"/>
        <v>23785</v>
      </c>
      <c r="J171" s="29">
        <v>23785</v>
      </c>
      <c r="K171" s="29">
        <v>0</v>
      </c>
      <c r="L171" s="29">
        <v>0</v>
      </c>
      <c r="M171" s="28">
        <f t="shared" si="82"/>
        <v>24785</v>
      </c>
      <c r="N171" s="29">
        <v>24785</v>
      </c>
      <c r="O171" s="29">
        <v>0</v>
      </c>
      <c r="P171" s="29">
        <v>0</v>
      </c>
      <c r="Q171" s="28">
        <f t="shared" si="83"/>
        <v>24735</v>
      </c>
      <c r="R171" s="29">
        <v>24735</v>
      </c>
      <c r="S171" s="29">
        <v>0</v>
      </c>
      <c r="T171" s="29">
        <v>0</v>
      </c>
    </row>
    <row r="172" spans="1:20" s="30" customFormat="1" ht="15.75" x14ac:dyDescent="0.25">
      <c r="A172" s="49"/>
      <c r="B172" s="7" t="s">
        <v>319</v>
      </c>
      <c r="C172" s="22"/>
      <c r="D172" s="5" t="s">
        <v>318</v>
      </c>
      <c r="E172" s="23">
        <f>SUM(E173:E176)</f>
        <v>26000</v>
      </c>
      <c r="F172" s="31">
        <f t="shared" ref="F172:T172" si="94">SUM(F173:F176)</f>
        <v>26000</v>
      </c>
      <c r="G172" s="31">
        <f t="shared" si="94"/>
        <v>0</v>
      </c>
      <c r="H172" s="31">
        <f t="shared" si="94"/>
        <v>0</v>
      </c>
      <c r="I172" s="23">
        <f t="shared" si="94"/>
        <v>26000</v>
      </c>
      <c r="J172" s="31">
        <f t="shared" si="94"/>
        <v>26000</v>
      </c>
      <c r="K172" s="31">
        <f t="shared" si="94"/>
        <v>0</v>
      </c>
      <c r="L172" s="31">
        <f t="shared" si="94"/>
        <v>0</v>
      </c>
      <c r="M172" s="23">
        <f t="shared" si="94"/>
        <v>26000</v>
      </c>
      <c r="N172" s="31">
        <f t="shared" si="94"/>
        <v>26000</v>
      </c>
      <c r="O172" s="31">
        <f t="shared" si="94"/>
        <v>0</v>
      </c>
      <c r="P172" s="31">
        <f t="shared" si="94"/>
        <v>0</v>
      </c>
      <c r="Q172" s="23">
        <f t="shared" si="94"/>
        <v>26000</v>
      </c>
      <c r="R172" s="31">
        <f t="shared" si="94"/>
        <v>26000</v>
      </c>
      <c r="S172" s="31">
        <f t="shared" si="94"/>
        <v>0</v>
      </c>
      <c r="T172" s="31">
        <f t="shared" si="94"/>
        <v>0</v>
      </c>
    </row>
    <row r="173" spans="1:20" s="30" customFormat="1" ht="90" x14ac:dyDescent="0.25">
      <c r="A173" s="49"/>
      <c r="B173" s="25"/>
      <c r="C173" s="26" t="s">
        <v>330</v>
      </c>
      <c r="D173" s="38" t="s">
        <v>320</v>
      </c>
      <c r="E173" s="28">
        <f t="shared" si="91"/>
        <v>19811.7</v>
      </c>
      <c r="F173" s="29">
        <v>19811.7</v>
      </c>
      <c r="G173" s="29">
        <v>0</v>
      </c>
      <c r="H173" s="29">
        <v>0</v>
      </c>
      <c r="I173" s="28">
        <f t="shared" si="81"/>
        <v>19811.7</v>
      </c>
      <c r="J173" s="29">
        <v>19811.7</v>
      </c>
      <c r="K173" s="29">
        <v>0</v>
      </c>
      <c r="L173" s="29">
        <v>0</v>
      </c>
      <c r="M173" s="28">
        <f t="shared" si="82"/>
        <v>19811.7</v>
      </c>
      <c r="N173" s="29">
        <v>19811.7</v>
      </c>
      <c r="O173" s="29">
        <v>0</v>
      </c>
      <c r="P173" s="29">
        <v>0</v>
      </c>
      <c r="Q173" s="28">
        <f t="shared" si="83"/>
        <v>19811.7</v>
      </c>
      <c r="R173" s="29">
        <v>19811.7</v>
      </c>
      <c r="S173" s="29">
        <v>0</v>
      </c>
      <c r="T173" s="29">
        <v>0</v>
      </c>
    </row>
    <row r="174" spans="1:20" s="30" customFormat="1" ht="36" x14ac:dyDescent="0.25">
      <c r="A174" s="49"/>
      <c r="B174" s="25"/>
      <c r="C174" s="26" t="s">
        <v>331</v>
      </c>
      <c r="D174" s="38" t="s">
        <v>321</v>
      </c>
      <c r="E174" s="28">
        <f t="shared" si="91"/>
        <v>3622.1</v>
      </c>
      <c r="F174" s="29">
        <v>3622.1</v>
      </c>
      <c r="G174" s="29">
        <v>0</v>
      </c>
      <c r="H174" s="29">
        <v>0</v>
      </c>
      <c r="I174" s="28">
        <f t="shared" si="81"/>
        <v>3622.1</v>
      </c>
      <c r="J174" s="29">
        <v>3622.1</v>
      </c>
      <c r="K174" s="29">
        <v>0</v>
      </c>
      <c r="L174" s="29">
        <v>0</v>
      </c>
      <c r="M174" s="28">
        <f t="shared" si="82"/>
        <v>3622.1</v>
      </c>
      <c r="N174" s="29">
        <v>3622.1</v>
      </c>
      <c r="O174" s="29">
        <v>0</v>
      </c>
      <c r="P174" s="29">
        <v>0</v>
      </c>
      <c r="Q174" s="28">
        <f t="shared" si="83"/>
        <v>3622.1</v>
      </c>
      <c r="R174" s="29">
        <v>3622.1</v>
      </c>
      <c r="S174" s="29">
        <v>0</v>
      </c>
      <c r="T174" s="29">
        <v>0</v>
      </c>
    </row>
    <row r="175" spans="1:20" s="30" customFormat="1" ht="36" x14ac:dyDescent="0.25">
      <c r="A175" s="49"/>
      <c r="B175" s="25"/>
      <c r="C175" s="26" t="s">
        <v>332</v>
      </c>
      <c r="D175" s="38" t="s">
        <v>322</v>
      </c>
      <c r="E175" s="28">
        <f t="shared" si="91"/>
        <v>220.2</v>
      </c>
      <c r="F175" s="29">
        <v>220.2</v>
      </c>
      <c r="G175" s="29">
        <v>0</v>
      </c>
      <c r="H175" s="29">
        <v>0</v>
      </c>
      <c r="I175" s="28">
        <f t="shared" si="81"/>
        <v>220.2</v>
      </c>
      <c r="J175" s="29">
        <v>220.2</v>
      </c>
      <c r="K175" s="29">
        <v>0</v>
      </c>
      <c r="L175" s="29">
        <v>0</v>
      </c>
      <c r="M175" s="28">
        <f t="shared" si="82"/>
        <v>220.2</v>
      </c>
      <c r="N175" s="29">
        <v>220.2</v>
      </c>
      <c r="O175" s="29">
        <v>0</v>
      </c>
      <c r="P175" s="29">
        <v>0</v>
      </c>
      <c r="Q175" s="28">
        <f t="shared" si="83"/>
        <v>220.2</v>
      </c>
      <c r="R175" s="29">
        <v>220.2</v>
      </c>
      <c r="S175" s="29">
        <v>0</v>
      </c>
      <c r="T175" s="29">
        <v>0</v>
      </c>
    </row>
    <row r="176" spans="1:20" s="30" customFormat="1" ht="54" x14ac:dyDescent="0.25">
      <c r="A176" s="49"/>
      <c r="B176" s="25"/>
      <c r="C176" s="26" t="s">
        <v>333</v>
      </c>
      <c r="D176" s="38" t="s">
        <v>323</v>
      </c>
      <c r="E176" s="28">
        <f t="shared" si="91"/>
        <v>2346</v>
      </c>
      <c r="F176" s="29">
        <v>2346</v>
      </c>
      <c r="G176" s="29">
        <v>0</v>
      </c>
      <c r="H176" s="29">
        <v>0</v>
      </c>
      <c r="I176" s="28">
        <f t="shared" si="81"/>
        <v>2346</v>
      </c>
      <c r="J176" s="29">
        <v>2346</v>
      </c>
      <c r="K176" s="29">
        <v>0</v>
      </c>
      <c r="L176" s="29">
        <v>0</v>
      </c>
      <c r="M176" s="28">
        <f t="shared" si="82"/>
        <v>2346</v>
      </c>
      <c r="N176" s="29">
        <v>2346</v>
      </c>
      <c r="O176" s="29">
        <v>0</v>
      </c>
      <c r="P176" s="29">
        <v>0</v>
      </c>
      <c r="Q176" s="28">
        <f t="shared" si="83"/>
        <v>2346</v>
      </c>
      <c r="R176" s="29">
        <v>2346</v>
      </c>
      <c r="S176" s="29">
        <v>0</v>
      </c>
      <c r="T176" s="29">
        <v>0</v>
      </c>
    </row>
    <row r="177" spans="1:20" s="30" customFormat="1" ht="15.75" x14ac:dyDescent="0.25">
      <c r="A177" s="49"/>
      <c r="B177" s="7" t="s">
        <v>335</v>
      </c>
      <c r="C177" s="22"/>
      <c r="D177" s="5" t="s">
        <v>334</v>
      </c>
      <c r="E177" s="23">
        <f>SUM(E178:E181)</f>
        <v>20000</v>
      </c>
      <c r="F177" s="31">
        <f t="shared" ref="F177:T177" si="95">SUM(F178:F181)</f>
        <v>20000</v>
      </c>
      <c r="G177" s="31">
        <f t="shared" si="95"/>
        <v>0</v>
      </c>
      <c r="H177" s="31">
        <f t="shared" si="95"/>
        <v>0</v>
      </c>
      <c r="I177" s="23">
        <f t="shared" si="95"/>
        <v>20000</v>
      </c>
      <c r="J177" s="31">
        <f t="shared" si="95"/>
        <v>20000</v>
      </c>
      <c r="K177" s="31">
        <f t="shared" si="95"/>
        <v>0</v>
      </c>
      <c r="L177" s="31">
        <f t="shared" si="95"/>
        <v>0</v>
      </c>
      <c r="M177" s="23">
        <f t="shared" si="95"/>
        <v>20000</v>
      </c>
      <c r="N177" s="31">
        <f t="shared" si="95"/>
        <v>20000</v>
      </c>
      <c r="O177" s="31">
        <f t="shared" si="95"/>
        <v>0</v>
      </c>
      <c r="P177" s="31">
        <f t="shared" si="95"/>
        <v>0</v>
      </c>
      <c r="Q177" s="23">
        <f t="shared" si="95"/>
        <v>20000</v>
      </c>
      <c r="R177" s="31">
        <f t="shared" si="95"/>
        <v>20000</v>
      </c>
      <c r="S177" s="31">
        <f t="shared" si="95"/>
        <v>0</v>
      </c>
      <c r="T177" s="31">
        <f t="shared" si="95"/>
        <v>0</v>
      </c>
    </row>
    <row r="178" spans="1:20" s="30" customFormat="1" ht="72" x14ac:dyDescent="0.25">
      <c r="A178" s="49"/>
      <c r="B178" s="25"/>
      <c r="C178" s="26" t="s">
        <v>340</v>
      </c>
      <c r="D178" s="38" t="s">
        <v>336</v>
      </c>
      <c r="E178" s="28">
        <f t="shared" si="91"/>
        <v>19665</v>
      </c>
      <c r="F178" s="29">
        <v>19665</v>
      </c>
      <c r="G178" s="29">
        <v>0</v>
      </c>
      <c r="H178" s="29">
        <v>0</v>
      </c>
      <c r="I178" s="28">
        <f t="shared" si="81"/>
        <v>19665</v>
      </c>
      <c r="J178" s="29">
        <v>19665</v>
      </c>
      <c r="K178" s="29">
        <v>0</v>
      </c>
      <c r="L178" s="29">
        <v>0</v>
      </c>
      <c r="M178" s="28">
        <f t="shared" si="82"/>
        <v>19665</v>
      </c>
      <c r="N178" s="29">
        <v>19665</v>
      </c>
      <c r="O178" s="29">
        <v>0</v>
      </c>
      <c r="P178" s="29">
        <v>0</v>
      </c>
      <c r="Q178" s="28">
        <f t="shared" si="83"/>
        <v>19665</v>
      </c>
      <c r="R178" s="29">
        <v>19665</v>
      </c>
      <c r="S178" s="29">
        <v>0</v>
      </c>
      <c r="T178" s="29">
        <v>0</v>
      </c>
    </row>
    <row r="179" spans="1:20" s="30" customFormat="1" ht="72" x14ac:dyDescent="0.25">
      <c r="A179" s="49"/>
      <c r="B179" s="25"/>
      <c r="C179" s="26" t="s">
        <v>341</v>
      </c>
      <c r="D179" s="38" t="s">
        <v>337</v>
      </c>
      <c r="E179" s="28">
        <f t="shared" si="91"/>
        <v>310</v>
      </c>
      <c r="F179" s="29">
        <v>310</v>
      </c>
      <c r="G179" s="29">
        <v>0</v>
      </c>
      <c r="H179" s="29">
        <v>0</v>
      </c>
      <c r="I179" s="28">
        <f t="shared" si="81"/>
        <v>310</v>
      </c>
      <c r="J179" s="29">
        <v>310</v>
      </c>
      <c r="K179" s="29">
        <v>0</v>
      </c>
      <c r="L179" s="29">
        <v>0</v>
      </c>
      <c r="M179" s="28">
        <f t="shared" si="82"/>
        <v>310</v>
      </c>
      <c r="N179" s="29">
        <v>310</v>
      </c>
      <c r="O179" s="29">
        <v>0</v>
      </c>
      <c r="P179" s="29">
        <v>0</v>
      </c>
      <c r="Q179" s="28">
        <f t="shared" si="83"/>
        <v>310</v>
      </c>
      <c r="R179" s="29">
        <v>310</v>
      </c>
      <c r="S179" s="29">
        <v>0</v>
      </c>
      <c r="T179" s="29">
        <v>0</v>
      </c>
    </row>
    <row r="180" spans="1:20" s="30" customFormat="1" ht="36" x14ac:dyDescent="0.25">
      <c r="A180" s="49"/>
      <c r="B180" s="25"/>
      <c r="C180" s="26" t="s">
        <v>342</v>
      </c>
      <c r="D180" s="38" t="s">
        <v>338</v>
      </c>
      <c r="E180" s="28">
        <f t="shared" si="91"/>
        <v>5</v>
      </c>
      <c r="F180" s="29">
        <v>5</v>
      </c>
      <c r="G180" s="29">
        <v>0</v>
      </c>
      <c r="H180" s="29">
        <v>0</v>
      </c>
      <c r="I180" s="28">
        <f t="shared" si="81"/>
        <v>5</v>
      </c>
      <c r="J180" s="29">
        <v>5</v>
      </c>
      <c r="K180" s="29">
        <v>0</v>
      </c>
      <c r="L180" s="29">
        <v>0</v>
      </c>
      <c r="M180" s="28">
        <f t="shared" si="82"/>
        <v>5</v>
      </c>
      <c r="N180" s="29">
        <v>5</v>
      </c>
      <c r="O180" s="29">
        <v>0</v>
      </c>
      <c r="P180" s="29">
        <v>0</v>
      </c>
      <c r="Q180" s="28">
        <f t="shared" si="83"/>
        <v>5</v>
      </c>
      <c r="R180" s="29">
        <v>5</v>
      </c>
      <c r="S180" s="29">
        <v>0</v>
      </c>
      <c r="T180" s="29">
        <v>0</v>
      </c>
    </row>
    <row r="181" spans="1:20" s="30" customFormat="1" ht="18" x14ac:dyDescent="0.25">
      <c r="A181" s="49"/>
      <c r="B181" s="25"/>
      <c r="C181" s="26" t="s">
        <v>343</v>
      </c>
      <c r="D181" s="38" t="s">
        <v>339</v>
      </c>
      <c r="E181" s="28">
        <f t="shared" si="91"/>
        <v>20</v>
      </c>
      <c r="F181" s="29">
        <v>20</v>
      </c>
      <c r="G181" s="29">
        <v>0</v>
      </c>
      <c r="H181" s="29">
        <v>0</v>
      </c>
      <c r="I181" s="28">
        <f t="shared" si="81"/>
        <v>20</v>
      </c>
      <c r="J181" s="29">
        <v>20</v>
      </c>
      <c r="K181" s="29">
        <v>0</v>
      </c>
      <c r="L181" s="29">
        <v>0</v>
      </c>
      <c r="M181" s="28">
        <f t="shared" si="82"/>
        <v>20</v>
      </c>
      <c r="N181" s="29">
        <v>20</v>
      </c>
      <c r="O181" s="29">
        <v>0</v>
      </c>
      <c r="P181" s="29">
        <v>0</v>
      </c>
      <c r="Q181" s="28">
        <f t="shared" si="83"/>
        <v>20</v>
      </c>
      <c r="R181" s="29">
        <v>20</v>
      </c>
      <c r="S181" s="29">
        <v>0</v>
      </c>
      <c r="T181" s="29">
        <v>0</v>
      </c>
    </row>
    <row r="182" spans="1:20" s="30" customFormat="1" ht="15.75" x14ac:dyDescent="0.25">
      <c r="A182" s="49"/>
      <c r="B182" s="7" t="s">
        <v>347</v>
      </c>
      <c r="C182" s="22"/>
      <c r="D182" s="5" t="s">
        <v>344</v>
      </c>
      <c r="E182" s="23">
        <f>SUM(E183:E184)</f>
        <v>1000</v>
      </c>
      <c r="F182" s="31">
        <f t="shared" ref="F182:T182" si="96">SUM(F183:F184)</f>
        <v>1000</v>
      </c>
      <c r="G182" s="31">
        <f t="shared" si="96"/>
        <v>0</v>
      </c>
      <c r="H182" s="31">
        <f t="shared" si="96"/>
        <v>0</v>
      </c>
      <c r="I182" s="23">
        <f t="shared" si="96"/>
        <v>1000</v>
      </c>
      <c r="J182" s="31">
        <f t="shared" si="96"/>
        <v>1000</v>
      </c>
      <c r="K182" s="31">
        <f t="shared" si="96"/>
        <v>0</v>
      </c>
      <c r="L182" s="31">
        <f t="shared" si="96"/>
        <v>0</v>
      </c>
      <c r="M182" s="23">
        <f t="shared" si="96"/>
        <v>1100</v>
      </c>
      <c r="N182" s="31">
        <f t="shared" si="96"/>
        <v>1100</v>
      </c>
      <c r="O182" s="31">
        <f t="shared" si="96"/>
        <v>0</v>
      </c>
      <c r="P182" s="31">
        <f t="shared" si="96"/>
        <v>0</v>
      </c>
      <c r="Q182" s="23">
        <f t="shared" si="96"/>
        <v>1100</v>
      </c>
      <c r="R182" s="31">
        <f t="shared" si="96"/>
        <v>1100</v>
      </c>
      <c r="S182" s="31">
        <f t="shared" si="96"/>
        <v>0</v>
      </c>
      <c r="T182" s="31">
        <f t="shared" si="96"/>
        <v>0</v>
      </c>
    </row>
    <row r="183" spans="1:20" s="30" customFormat="1" ht="36" x14ac:dyDescent="0.25">
      <c r="A183" s="49"/>
      <c r="B183" s="25"/>
      <c r="C183" s="26" t="s">
        <v>348</v>
      </c>
      <c r="D183" s="38" t="s">
        <v>345</v>
      </c>
      <c r="E183" s="28">
        <f t="shared" si="91"/>
        <v>800</v>
      </c>
      <c r="F183" s="29">
        <v>800</v>
      </c>
      <c r="G183" s="29">
        <v>0</v>
      </c>
      <c r="H183" s="29">
        <v>0</v>
      </c>
      <c r="I183" s="28">
        <f t="shared" si="81"/>
        <v>800</v>
      </c>
      <c r="J183" s="29">
        <v>800</v>
      </c>
      <c r="K183" s="29">
        <v>0</v>
      </c>
      <c r="L183" s="29">
        <v>0</v>
      </c>
      <c r="M183" s="28">
        <f t="shared" si="82"/>
        <v>900</v>
      </c>
      <c r="N183" s="29">
        <v>900</v>
      </c>
      <c r="O183" s="29">
        <v>0</v>
      </c>
      <c r="P183" s="29">
        <v>0</v>
      </c>
      <c r="Q183" s="28">
        <f t="shared" si="83"/>
        <v>900</v>
      </c>
      <c r="R183" s="29">
        <v>900</v>
      </c>
      <c r="S183" s="29">
        <v>0</v>
      </c>
      <c r="T183" s="29">
        <v>0</v>
      </c>
    </row>
    <row r="184" spans="1:20" s="30" customFormat="1" ht="36" x14ac:dyDescent="0.25">
      <c r="A184" s="49"/>
      <c r="B184" s="25"/>
      <c r="C184" s="26" t="s">
        <v>349</v>
      </c>
      <c r="D184" s="38" t="s">
        <v>346</v>
      </c>
      <c r="E184" s="28">
        <f t="shared" si="91"/>
        <v>200</v>
      </c>
      <c r="F184" s="29">
        <v>200</v>
      </c>
      <c r="G184" s="29">
        <v>0</v>
      </c>
      <c r="H184" s="29">
        <v>0</v>
      </c>
      <c r="I184" s="28">
        <f t="shared" si="81"/>
        <v>200</v>
      </c>
      <c r="J184" s="29">
        <v>200</v>
      </c>
      <c r="K184" s="29">
        <v>0</v>
      </c>
      <c r="L184" s="29">
        <v>0</v>
      </c>
      <c r="M184" s="28">
        <f t="shared" si="82"/>
        <v>200</v>
      </c>
      <c r="N184" s="29">
        <v>200</v>
      </c>
      <c r="O184" s="29">
        <v>0</v>
      </c>
      <c r="P184" s="29">
        <v>0</v>
      </c>
      <c r="Q184" s="28">
        <f t="shared" si="83"/>
        <v>200</v>
      </c>
      <c r="R184" s="29">
        <v>200</v>
      </c>
      <c r="S184" s="29">
        <v>0</v>
      </c>
      <c r="T184" s="29">
        <v>0</v>
      </c>
    </row>
    <row r="185" spans="1:20" s="30" customFormat="1" ht="18" x14ac:dyDescent="0.25">
      <c r="A185" s="49"/>
      <c r="B185" s="44" t="s">
        <v>350</v>
      </c>
      <c r="C185" s="45"/>
      <c r="D185" s="46" t="s">
        <v>351</v>
      </c>
      <c r="E185" s="47">
        <f>E186</f>
        <v>1000</v>
      </c>
      <c r="F185" s="47">
        <f t="shared" ref="F185:T185" si="97">F186</f>
        <v>1000</v>
      </c>
      <c r="G185" s="48">
        <f t="shared" si="97"/>
        <v>0</v>
      </c>
      <c r="H185" s="48">
        <f t="shared" si="97"/>
        <v>0</v>
      </c>
      <c r="I185" s="47">
        <f t="shared" si="97"/>
        <v>1000</v>
      </c>
      <c r="J185" s="47">
        <f t="shared" si="97"/>
        <v>1000</v>
      </c>
      <c r="K185" s="48">
        <f t="shared" si="97"/>
        <v>0</v>
      </c>
      <c r="L185" s="48">
        <f t="shared" si="97"/>
        <v>0</v>
      </c>
      <c r="M185" s="47">
        <f t="shared" si="97"/>
        <v>1000</v>
      </c>
      <c r="N185" s="47">
        <f t="shared" si="97"/>
        <v>1000</v>
      </c>
      <c r="O185" s="48">
        <f t="shared" si="97"/>
        <v>0</v>
      </c>
      <c r="P185" s="48">
        <f t="shared" si="97"/>
        <v>0</v>
      </c>
      <c r="Q185" s="47">
        <f t="shared" si="97"/>
        <v>1000</v>
      </c>
      <c r="R185" s="47">
        <f t="shared" si="97"/>
        <v>1000</v>
      </c>
      <c r="S185" s="48">
        <f t="shared" si="97"/>
        <v>0</v>
      </c>
      <c r="T185" s="48">
        <f t="shared" si="97"/>
        <v>0</v>
      </c>
    </row>
    <row r="186" spans="1:20" ht="54" x14ac:dyDescent="0.25">
      <c r="B186" s="25"/>
      <c r="C186" s="26" t="s">
        <v>353</v>
      </c>
      <c r="D186" s="38" t="s">
        <v>352</v>
      </c>
      <c r="E186" s="28">
        <f t="shared" si="91"/>
        <v>1000</v>
      </c>
      <c r="F186" s="29">
        <v>1000</v>
      </c>
      <c r="G186" s="29">
        <v>0</v>
      </c>
      <c r="H186" s="29">
        <v>0</v>
      </c>
      <c r="I186" s="28">
        <f t="shared" si="81"/>
        <v>1000</v>
      </c>
      <c r="J186" s="29">
        <v>1000</v>
      </c>
      <c r="K186" s="29">
        <v>0</v>
      </c>
      <c r="L186" s="29">
        <v>0</v>
      </c>
      <c r="M186" s="28">
        <f t="shared" si="82"/>
        <v>1000</v>
      </c>
      <c r="N186" s="29">
        <v>1000</v>
      </c>
      <c r="O186" s="29">
        <v>0</v>
      </c>
      <c r="P186" s="29">
        <v>0</v>
      </c>
      <c r="Q186" s="28">
        <f t="shared" si="83"/>
        <v>1000</v>
      </c>
      <c r="R186" s="29">
        <v>1000</v>
      </c>
      <c r="S186" s="29">
        <v>0</v>
      </c>
      <c r="T186" s="29">
        <v>0</v>
      </c>
    </row>
    <row r="187" spans="1:20" ht="39" x14ac:dyDescent="0.25">
      <c r="B187" s="50" t="s">
        <v>354</v>
      </c>
      <c r="C187" s="51"/>
      <c r="D187" s="52" t="s">
        <v>355</v>
      </c>
      <c r="E187" s="53">
        <f>E188</f>
        <v>32000</v>
      </c>
      <c r="F187" s="53">
        <f t="shared" ref="F187:T187" si="98">F188</f>
        <v>32000</v>
      </c>
      <c r="G187" s="53">
        <f t="shared" si="98"/>
        <v>0</v>
      </c>
      <c r="H187" s="53">
        <f t="shared" si="98"/>
        <v>0</v>
      </c>
      <c r="I187" s="53">
        <f t="shared" si="98"/>
        <v>35000</v>
      </c>
      <c r="J187" s="53">
        <f t="shared" si="98"/>
        <v>35000</v>
      </c>
      <c r="K187" s="53">
        <f t="shared" si="98"/>
        <v>0</v>
      </c>
      <c r="L187" s="53">
        <f t="shared" si="98"/>
        <v>0</v>
      </c>
      <c r="M187" s="53">
        <f t="shared" si="98"/>
        <v>35000</v>
      </c>
      <c r="N187" s="53">
        <f t="shared" si="98"/>
        <v>35000</v>
      </c>
      <c r="O187" s="53">
        <f t="shared" si="98"/>
        <v>0</v>
      </c>
      <c r="P187" s="53">
        <f t="shared" si="98"/>
        <v>0</v>
      </c>
      <c r="Q187" s="53">
        <f t="shared" si="98"/>
        <v>35000</v>
      </c>
      <c r="R187" s="53">
        <f t="shared" si="98"/>
        <v>35000</v>
      </c>
      <c r="S187" s="53">
        <f t="shared" si="98"/>
        <v>0</v>
      </c>
      <c r="T187" s="53">
        <f t="shared" si="98"/>
        <v>0</v>
      </c>
    </row>
    <row r="188" spans="1:20" ht="36" x14ac:dyDescent="0.25">
      <c r="B188" s="25"/>
      <c r="C188" s="26" t="s">
        <v>46</v>
      </c>
      <c r="D188" s="38" t="s">
        <v>365</v>
      </c>
      <c r="E188" s="28">
        <f t="shared" si="91"/>
        <v>32000</v>
      </c>
      <c r="F188" s="29">
        <v>32000</v>
      </c>
      <c r="G188" s="29">
        <f t="shared" ref="G188:H188" si="99">G189</f>
        <v>0</v>
      </c>
      <c r="H188" s="29">
        <f t="shared" si="99"/>
        <v>0</v>
      </c>
      <c r="I188" s="28">
        <f t="shared" si="81"/>
        <v>35000</v>
      </c>
      <c r="J188" s="29">
        <v>35000</v>
      </c>
      <c r="K188" s="29">
        <f t="shared" ref="K188" si="100">K189</f>
        <v>0</v>
      </c>
      <c r="L188" s="29">
        <f t="shared" ref="L188" si="101">L189</f>
        <v>0</v>
      </c>
      <c r="M188" s="28">
        <f t="shared" si="82"/>
        <v>35000</v>
      </c>
      <c r="N188" s="29">
        <v>35000</v>
      </c>
      <c r="O188" s="29">
        <f t="shared" ref="O188" si="102">O189</f>
        <v>0</v>
      </c>
      <c r="P188" s="29">
        <f t="shared" ref="P188" si="103">P189</f>
        <v>0</v>
      </c>
      <c r="Q188" s="28">
        <f t="shared" si="83"/>
        <v>35000</v>
      </c>
      <c r="R188" s="29">
        <v>35000</v>
      </c>
      <c r="S188" s="29">
        <f t="shared" ref="S188" si="104">S189</f>
        <v>0</v>
      </c>
      <c r="T188" s="29">
        <f t="shared" ref="T188" si="105">T189</f>
        <v>0</v>
      </c>
    </row>
    <row r="189" spans="1:20" ht="39" x14ac:dyDescent="0.25">
      <c r="B189" s="50" t="s">
        <v>356</v>
      </c>
      <c r="C189" s="51"/>
      <c r="D189" s="52" t="s">
        <v>357</v>
      </c>
      <c r="E189" s="53">
        <f>SUM(E190:E193)</f>
        <v>4025</v>
      </c>
      <c r="F189" s="53">
        <f t="shared" ref="F189:T189" si="106">SUM(F190:F193)</f>
        <v>4025</v>
      </c>
      <c r="G189" s="53">
        <f t="shared" si="106"/>
        <v>0</v>
      </c>
      <c r="H189" s="53">
        <f t="shared" si="106"/>
        <v>0</v>
      </c>
      <c r="I189" s="53">
        <f t="shared" si="106"/>
        <v>4500</v>
      </c>
      <c r="J189" s="53">
        <f t="shared" si="106"/>
        <v>4500</v>
      </c>
      <c r="K189" s="53">
        <f t="shared" si="106"/>
        <v>0</v>
      </c>
      <c r="L189" s="53">
        <f t="shared" si="106"/>
        <v>0</v>
      </c>
      <c r="M189" s="53">
        <f t="shared" si="106"/>
        <v>4500</v>
      </c>
      <c r="N189" s="53">
        <f t="shared" si="106"/>
        <v>4500</v>
      </c>
      <c r="O189" s="53">
        <f t="shared" si="106"/>
        <v>0</v>
      </c>
      <c r="P189" s="53">
        <f t="shared" si="106"/>
        <v>0</v>
      </c>
      <c r="Q189" s="53">
        <f t="shared" si="106"/>
        <v>4500</v>
      </c>
      <c r="R189" s="53">
        <f t="shared" si="106"/>
        <v>4500</v>
      </c>
      <c r="S189" s="53">
        <f t="shared" si="106"/>
        <v>0</v>
      </c>
      <c r="T189" s="53">
        <f t="shared" si="106"/>
        <v>0</v>
      </c>
    </row>
    <row r="190" spans="1:20" s="8" customFormat="1" ht="18" x14ac:dyDescent="0.25">
      <c r="A190" s="33"/>
      <c r="B190" s="25"/>
      <c r="C190" s="26" t="s">
        <v>33</v>
      </c>
      <c r="D190" s="38" t="s">
        <v>358</v>
      </c>
      <c r="E190" s="28">
        <f t="shared" si="91"/>
        <v>785</v>
      </c>
      <c r="F190" s="29">
        <v>785</v>
      </c>
      <c r="G190" s="29">
        <v>0</v>
      </c>
      <c r="H190" s="29">
        <v>0</v>
      </c>
      <c r="I190" s="28">
        <f t="shared" si="81"/>
        <v>960</v>
      </c>
      <c r="J190" s="29">
        <v>960</v>
      </c>
      <c r="K190" s="29">
        <v>0</v>
      </c>
      <c r="L190" s="29">
        <v>0</v>
      </c>
      <c r="M190" s="28">
        <f t="shared" si="82"/>
        <v>960</v>
      </c>
      <c r="N190" s="29">
        <v>960</v>
      </c>
      <c r="O190" s="29">
        <v>0</v>
      </c>
      <c r="P190" s="29">
        <v>0</v>
      </c>
      <c r="Q190" s="28">
        <f t="shared" si="83"/>
        <v>960</v>
      </c>
      <c r="R190" s="29">
        <v>960</v>
      </c>
      <c r="S190" s="29">
        <v>0</v>
      </c>
      <c r="T190" s="29">
        <v>0</v>
      </c>
    </row>
    <row r="191" spans="1:20" s="35" customFormat="1" ht="18" x14ac:dyDescent="0.25">
      <c r="A191" s="34"/>
      <c r="B191" s="25"/>
      <c r="C191" s="26" t="s">
        <v>362</v>
      </c>
      <c r="D191" s="38" t="s">
        <v>359</v>
      </c>
      <c r="E191" s="28">
        <f t="shared" si="91"/>
        <v>676</v>
      </c>
      <c r="F191" s="29">
        <v>676</v>
      </c>
      <c r="G191" s="29">
        <v>0</v>
      </c>
      <c r="H191" s="29">
        <v>0</v>
      </c>
      <c r="I191" s="28">
        <f t="shared" si="81"/>
        <v>700</v>
      </c>
      <c r="J191" s="29">
        <v>700</v>
      </c>
      <c r="K191" s="29">
        <v>0</v>
      </c>
      <c r="L191" s="29">
        <v>0</v>
      </c>
      <c r="M191" s="28">
        <f t="shared" si="82"/>
        <v>700</v>
      </c>
      <c r="N191" s="29">
        <v>700</v>
      </c>
      <c r="O191" s="29">
        <v>0</v>
      </c>
      <c r="P191" s="29">
        <v>0</v>
      </c>
      <c r="Q191" s="28">
        <f t="shared" si="83"/>
        <v>700</v>
      </c>
      <c r="R191" s="29">
        <v>700</v>
      </c>
      <c r="S191" s="29">
        <v>0</v>
      </c>
      <c r="T191" s="29">
        <v>0</v>
      </c>
    </row>
    <row r="192" spans="1:20" s="35" customFormat="1" ht="18" x14ac:dyDescent="0.25">
      <c r="A192" s="34"/>
      <c r="B192" s="25"/>
      <c r="C192" s="26" t="s">
        <v>363</v>
      </c>
      <c r="D192" s="38" t="s">
        <v>360</v>
      </c>
      <c r="E192" s="28">
        <f t="shared" si="91"/>
        <v>550</v>
      </c>
      <c r="F192" s="29">
        <v>550</v>
      </c>
      <c r="G192" s="29">
        <v>0</v>
      </c>
      <c r="H192" s="29">
        <v>0</v>
      </c>
      <c r="I192" s="28">
        <f t="shared" ref="I192:I193" si="107">SUM(J192:L192)</f>
        <v>750</v>
      </c>
      <c r="J192" s="29">
        <v>750</v>
      </c>
      <c r="K192" s="29">
        <v>0</v>
      </c>
      <c r="L192" s="29">
        <v>0</v>
      </c>
      <c r="M192" s="28">
        <f t="shared" ref="M192:M193" si="108">SUM(N192:P192)</f>
        <v>750</v>
      </c>
      <c r="N192" s="29">
        <v>750</v>
      </c>
      <c r="O192" s="29">
        <v>0</v>
      </c>
      <c r="P192" s="29">
        <v>0</v>
      </c>
      <c r="Q192" s="28">
        <f t="shared" ref="Q192:Q193" si="109">SUM(R192:T192)</f>
        <v>750</v>
      </c>
      <c r="R192" s="29">
        <v>750</v>
      </c>
      <c r="S192" s="29">
        <v>0</v>
      </c>
      <c r="T192" s="29">
        <v>0</v>
      </c>
    </row>
    <row r="193" spans="1:20" s="32" customFormat="1" ht="36" x14ac:dyDescent="0.25">
      <c r="A193" s="14"/>
      <c r="B193" s="25"/>
      <c r="C193" s="26" t="s">
        <v>364</v>
      </c>
      <c r="D193" s="38" t="s">
        <v>361</v>
      </c>
      <c r="E193" s="28">
        <f t="shared" si="91"/>
        <v>2014</v>
      </c>
      <c r="F193" s="29">
        <v>2014</v>
      </c>
      <c r="G193" s="29">
        <v>0</v>
      </c>
      <c r="H193" s="29">
        <v>0</v>
      </c>
      <c r="I193" s="28">
        <f t="shared" si="107"/>
        <v>2090</v>
      </c>
      <c r="J193" s="29">
        <v>2090</v>
      </c>
      <c r="K193" s="29">
        <v>0</v>
      </c>
      <c r="L193" s="29">
        <v>0</v>
      </c>
      <c r="M193" s="28">
        <f t="shared" si="108"/>
        <v>2090</v>
      </c>
      <c r="N193" s="29">
        <v>2090</v>
      </c>
      <c r="O193" s="29">
        <v>0</v>
      </c>
      <c r="P193" s="29">
        <v>0</v>
      </c>
      <c r="Q193" s="28">
        <f t="shared" si="109"/>
        <v>2090</v>
      </c>
      <c r="R193" s="29">
        <v>2090</v>
      </c>
      <c r="S193" s="29">
        <v>0</v>
      </c>
      <c r="T193" s="29">
        <v>0</v>
      </c>
    </row>
    <row r="198" spans="1:20" x14ac:dyDescent="0.25"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</row>
    <row r="201" spans="1:20" x14ac:dyDescent="0.25">
      <c r="E201" s="36"/>
    </row>
  </sheetData>
  <mergeCells count="9">
    <mergeCell ref="A4:A6"/>
    <mergeCell ref="B4:B6"/>
    <mergeCell ref="C4:C6"/>
    <mergeCell ref="D4:D6"/>
    <mergeCell ref="E4:T4"/>
    <mergeCell ref="E5:H5"/>
    <mergeCell ref="I5:L5"/>
    <mergeCell ref="M5:P5"/>
    <mergeCell ref="Q5:T5"/>
  </mergeCells>
  <printOptions horizontalCentered="1"/>
  <pageMargins left="0.11811023622047245" right="0.11811023622047245" top="0.15748031496062992" bottom="0.15748031496062992" header="0" footer="0"/>
  <pageSetup paperSize="9" scale="4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 3(დაფინანსება)</vt:lpstr>
      <vt:lpstr>'Danarti 3(დაფინანსება)'!Print_Area</vt:lpstr>
      <vt:lpstr>'Danarti 3(დაფინანსება)'!Print_Titles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Gotiashvili</cp:lastModifiedBy>
  <cp:lastPrinted>2015-11-24T15:14:35Z</cp:lastPrinted>
  <dcterms:created xsi:type="dcterms:W3CDTF">2015-11-13T09:57:34Z</dcterms:created>
  <dcterms:modified xsi:type="dcterms:W3CDTF">2016-04-07T12:58:43Z</dcterms:modified>
</cp:coreProperties>
</file>